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713"/>
  <workbookPr showInkAnnotation="0" autoCompressPictures="0"/>
  <mc:AlternateContent xmlns:mc="http://schemas.openxmlformats.org/markup-compatibility/2006">
    <mc:Choice Requires="x15">
      <x15ac:absPath xmlns:x15ac="http://schemas.microsoft.com/office/spreadsheetml/2010/11/ac" url="/Users/jordanstanger-ross/Documents/Personal and Professional/Writing/LOI Book/Toward a Book/Real Estate Website_Documentation/Toward Final Documentation/"/>
    </mc:Choice>
  </mc:AlternateContent>
  <xr:revisionPtr revIDLastSave="0" documentId="8_{AE641AB8-B7E6-CE40-A56A-DA25D03BEA1C}" xr6:coauthVersionLast="36" xr6:coauthVersionMax="36" xr10:uidLastSave="{00000000-0000-0000-0000-000000000000}"/>
  <bookViews>
    <workbookView xWindow="280" yWindow="460" windowWidth="41720" windowHeight="16240" tabRatio="500" activeTab="9" xr2:uid="{00000000-000D-0000-FFFF-FFFF00000000}"/>
  </bookViews>
  <sheets>
    <sheet name="2014-07-15" sheetId="1" r:id="rId1"/>
    <sheet name="2014-07-29" sheetId="3" r:id="rId2"/>
    <sheet name="2014-07-29-1" sheetId="4" r:id="rId3"/>
    <sheet name="2014-08-22" sheetId="6" r:id="rId4"/>
    <sheet name="2014-08-22-1" sheetId="7" r:id="rId5"/>
    <sheet name="2014-08-22-3" sheetId="8" r:id="rId6"/>
    <sheet name="2015-05-26" sheetId="10" r:id="rId7"/>
    <sheet name="2015-06-25" sheetId="12" r:id="rId8"/>
    <sheet name="2015-07-15" sheetId="13" r:id="rId9"/>
    <sheet name="2015-08-18" sheetId="15" r:id="rId10"/>
  </sheet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BZ14" i="15" l="1"/>
  <c r="BZ15" i="15"/>
  <c r="BZ16" i="15"/>
  <c r="BZ17" i="15"/>
  <c r="BZ18" i="15"/>
  <c r="BZ19" i="15"/>
  <c r="BZ32" i="15" s="1"/>
  <c r="BZ20" i="15"/>
  <c r="BZ21" i="15"/>
  <c r="BZ22" i="15"/>
  <c r="BZ23" i="15"/>
  <c r="BZ24" i="15"/>
  <c r="BZ25" i="15"/>
  <c r="BZ26" i="15"/>
  <c r="BZ29" i="15"/>
  <c r="BZ27" i="15"/>
  <c r="BZ31" i="15"/>
  <c r="BY14" i="15"/>
  <c r="BY15" i="15"/>
  <c r="BY16" i="15"/>
  <c r="BY17" i="15"/>
  <c r="BY18" i="15"/>
  <c r="BY19" i="15"/>
  <c r="BY20" i="15"/>
  <c r="BY21" i="15"/>
  <c r="BY22" i="15"/>
  <c r="BY23" i="15"/>
  <c r="BY24" i="15"/>
  <c r="BY25" i="15"/>
  <c r="BY26" i="15"/>
  <c r="BY29" i="15"/>
  <c r="BY27" i="15"/>
  <c r="BY31" i="15"/>
  <c r="BW14" i="15"/>
  <c r="BW15" i="15"/>
  <c r="BX15" i="15" s="1"/>
  <c r="BW16" i="15"/>
  <c r="BW17" i="15"/>
  <c r="BW18" i="15"/>
  <c r="BW19" i="15"/>
  <c r="BW20" i="15"/>
  <c r="BX20" i="15" s="1"/>
  <c r="BW21" i="15"/>
  <c r="BX21" i="15" s="1"/>
  <c r="BW22" i="15"/>
  <c r="BW23" i="15"/>
  <c r="BW24" i="15"/>
  <c r="BW25" i="15"/>
  <c r="BW26" i="15"/>
  <c r="BX26" i="15" s="1"/>
  <c r="BW29" i="15"/>
  <c r="BW27" i="15"/>
  <c r="BW31" i="15"/>
  <c r="BZ30" i="15"/>
  <c r="BZ28" i="15"/>
  <c r="BY30" i="15"/>
  <c r="BY28" i="15"/>
  <c r="BW30" i="15"/>
  <c r="BW28" i="15"/>
  <c r="BV31" i="15"/>
  <c r="BV30" i="15"/>
  <c r="BV29" i="15"/>
  <c r="BV28" i="15"/>
  <c r="BV27" i="15"/>
  <c r="BV26" i="15"/>
  <c r="BV25" i="15"/>
  <c r="BV24" i="15"/>
  <c r="BV23" i="15"/>
  <c r="BV22" i="15"/>
  <c r="BV21" i="15"/>
  <c r="BV20" i="15"/>
  <c r="BV19" i="15"/>
  <c r="BV18" i="15"/>
  <c r="BV17" i="15"/>
  <c r="BV32" i="15" s="1"/>
  <c r="BV16" i="15"/>
  <c r="BV15" i="15"/>
  <c r="BV14" i="15"/>
  <c r="BR33" i="15"/>
  <c r="BR34" i="15"/>
  <c r="BR37" i="15"/>
  <c r="BR36" i="15"/>
  <c r="BR35" i="15"/>
  <c r="BQ33" i="15"/>
  <c r="BQ34" i="15"/>
  <c r="BQ37" i="15"/>
  <c r="BQ36" i="15"/>
  <c r="BQ35" i="15"/>
  <c r="BP33" i="15"/>
  <c r="BP37" i="15" s="1"/>
  <c r="BP34" i="15"/>
  <c r="BP36" i="15"/>
  <c r="BP35" i="15"/>
  <c r="BO33" i="15"/>
  <c r="BO34" i="15"/>
  <c r="BO37" i="15"/>
  <c r="BO36" i="15"/>
  <c r="BO35" i="15"/>
  <c r="BN33" i="15"/>
  <c r="BN37" i="15" s="1"/>
  <c r="BN34" i="15"/>
  <c r="BN36" i="15"/>
  <c r="BN35" i="15"/>
  <c r="BM33" i="15"/>
  <c r="BM37" i="15" s="1"/>
  <c r="BM34" i="15"/>
  <c r="BM36" i="15"/>
  <c r="BM35" i="15"/>
  <c r="BL33" i="15"/>
  <c r="BL34" i="15"/>
  <c r="BL37" i="15"/>
  <c r="BL36" i="15"/>
  <c r="BL35" i="15"/>
  <c r="BK33" i="15"/>
  <c r="BK34" i="15"/>
  <c r="BK37" i="15"/>
  <c r="BK36" i="15"/>
  <c r="BK35" i="15"/>
  <c r="BJ33" i="15"/>
  <c r="BJ37" i="15" s="1"/>
  <c r="BJ34" i="15"/>
  <c r="BJ36" i="15"/>
  <c r="BJ35" i="15"/>
  <c r="BI33" i="15"/>
  <c r="BI34" i="15"/>
  <c r="BI37" i="15"/>
  <c r="BI36" i="15"/>
  <c r="BI35" i="15"/>
  <c r="BH33" i="15"/>
  <c r="BH37" i="15" s="1"/>
  <c r="BH34" i="15"/>
  <c r="BH36" i="15"/>
  <c r="BH35" i="15"/>
  <c r="BG33" i="15"/>
  <c r="BG34" i="15"/>
  <c r="BG36" i="15"/>
  <c r="BG35" i="15"/>
  <c r="BF33" i="15"/>
  <c r="BF34" i="15"/>
  <c r="BF37" i="15"/>
  <c r="BF36" i="15"/>
  <c r="BF35" i="15"/>
  <c r="BE33" i="15"/>
  <c r="BE34" i="15"/>
  <c r="BE37" i="15"/>
  <c r="BE36" i="15"/>
  <c r="BE35" i="15"/>
  <c r="BD33" i="15"/>
  <c r="BD37" i="15" s="1"/>
  <c r="BD34" i="15"/>
  <c r="BD36" i="15"/>
  <c r="BD35" i="15"/>
  <c r="BC33" i="15"/>
  <c r="BC34" i="15"/>
  <c r="BC37" i="15"/>
  <c r="BC36" i="15"/>
  <c r="BC35" i="15"/>
  <c r="BB33" i="15"/>
  <c r="BB37" i="15" s="1"/>
  <c r="BB34" i="15"/>
  <c r="BB36" i="15"/>
  <c r="BB35" i="15"/>
  <c r="BA33" i="15"/>
  <c r="BA37" i="15" s="1"/>
  <c r="BA34" i="15"/>
  <c r="BA36" i="15"/>
  <c r="BA35" i="15"/>
  <c r="AZ33" i="15"/>
  <c r="AZ34" i="15"/>
  <c r="AZ37" i="15"/>
  <c r="AZ36" i="15"/>
  <c r="AZ35" i="15"/>
  <c r="AY33" i="15"/>
  <c r="AY34" i="15"/>
  <c r="AY37" i="15"/>
  <c r="AY36" i="15"/>
  <c r="AY35" i="15"/>
  <c r="AX33" i="15"/>
  <c r="AX37" i="15" s="1"/>
  <c r="AX34" i="15"/>
  <c r="AX36" i="15"/>
  <c r="AX35" i="15"/>
  <c r="AW33" i="15"/>
  <c r="AW34" i="15"/>
  <c r="AW37" i="15"/>
  <c r="AW36" i="15"/>
  <c r="AW35" i="15"/>
  <c r="AV33" i="15"/>
  <c r="AV37" i="15" s="1"/>
  <c r="AV34" i="15"/>
  <c r="AV36" i="15"/>
  <c r="AV35" i="15"/>
  <c r="AU33" i="15"/>
  <c r="AU34" i="15"/>
  <c r="AU36" i="15"/>
  <c r="AU35" i="15"/>
  <c r="AT33" i="15"/>
  <c r="AT34" i="15"/>
  <c r="AT37" i="15"/>
  <c r="AT36" i="15"/>
  <c r="AT35" i="15"/>
  <c r="AS33" i="15"/>
  <c r="AS34" i="15"/>
  <c r="AS37" i="15"/>
  <c r="AS36" i="15"/>
  <c r="AS35" i="15"/>
  <c r="B33" i="15"/>
  <c r="C33" i="15"/>
  <c r="D33" i="15"/>
  <c r="E33" i="15"/>
  <c r="E37" i="15" s="1"/>
  <c r="F33" i="15"/>
  <c r="F37" i="15" s="1"/>
  <c r="G33" i="15"/>
  <c r="H33" i="15"/>
  <c r="I33" i="15"/>
  <c r="J33" i="15"/>
  <c r="K33" i="15"/>
  <c r="K37" i="15" s="1"/>
  <c r="U33" i="15"/>
  <c r="U37" i="15" s="1"/>
  <c r="V33" i="15"/>
  <c r="W33" i="15"/>
  <c r="X33" i="15"/>
  <c r="Y33" i="15"/>
  <c r="Z33" i="15"/>
  <c r="Z37" i="15" s="1"/>
  <c r="AA33" i="15"/>
  <c r="AA37" i="15" s="1"/>
  <c r="AB33" i="15"/>
  <c r="AC33" i="15"/>
  <c r="AD33" i="15"/>
  <c r="AE33" i="15"/>
  <c r="AF33" i="15"/>
  <c r="AF37" i="15" s="1"/>
  <c r="AG33" i="15"/>
  <c r="AG37" i="15" s="1"/>
  <c r="AH33" i="15"/>
  <c r="AI33" i="15"/>
  <c r="AJ33" i="15"/>
  <c r="AK33" i="15"/>
  <c r="AL33" i="15"/>
  <c r="AL37" i="15" s="1"/>
  <c r="AM33" i="15"/>
  <c r="AM37" i="15" s="1"/>
  <c r="AN33" i="15"/>
  <c r="AO33" i="15"/>
  <c r="AP33" i="15"/>
  <c r="AQ33" i="15"/>
  <c r="AR33" i="15"/>
  <c r="AR37" i="15" s="1"/>
  <c r="BS33" i="15"/>
  <c r="B34" i="15"/>
  <c r="C34" i="15"/>
  <c r="D34" i="15"/>
  <c r="E34" i="15"/>
  <c r="F34" i="15"/>
  <c r="G34" i="15"/>
  <c r="H34" i="15"/>
  <c r="I34" i="15"/>
  <c r="J34" i="15"/>
  <c r="K34" i="15"/>
  <c r="U34" i="15"/>
  <c r="V34" i="15"/>
  <c r="V37" i="15" s="1"/>
  <c r="W34" i="15"/>
  <c r="X34" i="15"/>
  <c r="Y34" i="15"/>
  <c r="Z34" i="15"/>
  <c r="AA34" i="15"/>
  <c r="AB34" i="15"/>
  <c r="AB37" i="15" s="1"/>
  <c r="AC34" i="15"/>
  <c r="AD34" i="15"/>
  <c r="AE34" i="15"/>
  <c r="AF34" i="15"/>
  <c r="AG34" i="15"/>
  <c r="AH34" i="15"/>
  <c r="AH37" i="15" s="1"/>
  <c r="AI34" i="15"/>
  <c r="AJ34" i="15"/>
  <c r="AK34" i="15"/>
  <c r="AL34" i="15"/>
  <c r="AM34" i="15"/>
  <c r="AN34" i="15"/>
  <c r="AN37" i="15" s="1"/>
  <c r="AO34" i="15"/>
  <c r="AP34" i="15"/>
  <c r="AQ34" i="15"/>
  <c r="AR34" i="15"/>
  <c r="B35" i="15"/>
  <c r="C35" i="15"/>
  <c r="D35" i="15"/>
  <c r="E35" i="15"/>
  <c r="F35" i="15"/>
  <c r="G35" i="15"/>
  <c r="H35" i="15"/>
  <c r="I35" i="15"/>
  <c r="J35" i="15"/>
  <c r="K35" i="15"/>
  <c r="U35" i="15"/>
  <c r="V35" i="15"/>
  <c r="W35" i="15"/>
  <c r="X35" i="15"/>
  <c r="Y35" i="15"/>
  <c r="Z35" i="15"/>
  <c r="AA35" i="15"/>
  <c r="AB35" i="15"/>
  <c r="AC35" i="15"/>
  <c r="AD35" i="15"/>
  <c r="AE35" i="15"/>
  <c r="AF35" i="15"/>
  <c r="AG35" i="15"/>
  <c r="AH35" i="15"/>
  <c r="AI35" i="15"/>
  <c r="AJ35" i="15"/>
  <c r="AK35" i="15"/>
  <c r="AL35" i="15"/>
  <c r="AM35" i="15"/>
  <c r="AN35" i="15"/>
  <c r="AO35" i="15"/>
  <c r="AP35" i="15"/>
  <c r="AQ35" i="15"/>
  <c r="AR35" i="15"/>
  <c r="B36" i="15"/>
  <c r="BS36" i="15" s="1"/>
  <c r="C36" i="15"/>
  <c r="D36" i="15"/>
  <c r="E36" i="15"/>
  <c r="F36" i="15"/>
  <c r="G36" i="15"/>
  <c r="H36" i="15"/>
  <c r="I36" i="15"/>
  <c r="J36" i="15"/>
  <c r="K36" i="15"/>
  <c r="U36" i="15"/>
  <c r="V36" i="15"/>
  <c r="W36" i="15"/>
  <c r="X36" i="15"/>
  <c r="Y36" i="15"/>
  <c r="Z36" i="15"/>
  <c r="AA36" i="15"/>
  <c r="AB36" i="15"/>
  <c r="AC36" i="15"/>
  <c r="AD36" i="15"/>
  <c r="AE36" i="15"/>
  <c r="AF36" i="15"/>
  <c r="AG36" i="15"/>
  <c r="AH36" i="15"/>
  <c r="AI36" i="15"/>
  <c r="AJ36" i="15"/>
  <c r="AK36" i="15"/>
  <c r="AL36" i="15"/>
  <c r="AM36" i="15"/>
  <c r="AN36" i="15"/>
  <c r="AO36" i="15"/>
  <c r="AP36" i="15"/>
  <c r="AQ36" i="15"/>
  <c r="AR36" i="15"/>
  <c r="BX31" i="15"/>
  <c r="BX30" i="15"/>
  <c r="BX27" i="15"/>
  <c r="BX25" i="15"/>
  <c r="BX24" i="15"/>
  <c r="BX23" i="15"/>
  <c r="BX22" i="15"/>
  <c r="BX19" i="15"/>
  <c r="BX18" i="15"/>
  <c r="BX16" i="15"/>
  <c r="AQ37" i="15"/>
  <c r="AP37" i="15"/>
  <c r="AO37" i="15"/>
  <c r="AK37" i="15"/>
  <c r="AJ37" i="15"/>
  <c r="AI37" i="15"/>
  <c r="AE37" i="15"/>
  <c r="AD37" i="15"/>
  <c r="AC37" i="15"/>
  <c r="Y37" i="15"/>
  <c r="X37" i="15"/>
  <c r="W37" i="15"/>
  <c r="J37" i="15"/>
  <c r="I37" i="15"/>
  <c r="H37" i="15"/>
  <c r="D37" i="15"/>
  <c r="C37" i="15"/>
  <c r="B37" i="15"/>
  <c r="B33" i="13"/>
  <c r="C33" i="13"/>
  <c r="D33" i="13"/>
  <c r="D37" i="13" s="1"/>
  <c r="E33" i="13"/>
  <c r="F33" i="13"/>
  <c r="G33" i="13"/>
  <c r="H33" i="13"/>
  <c r="I33" i="13"/>
  <c r="J33" i="13"/>
  <c r="J37" i="13" s="1"/>
  <c r="K33" i="13"/>
  <c r="U33" i="13"/>
  <c r="V33" i="13"/>
  <c r="W33" i="13"/>
  <c r="X33" i="13"/>
  <c r="Y33" i="13"/>
  <c r="Y37" i="13" s="1"/>
  <c r="Z33" i="13"/>
  <c r="AA33" i="13"/>
  <c r="AB33" i="13"/>
  <c r="AC33" i="13"/>
  <c r="AD33" i="13"/>
  <c r="AE33" i="13"/>
  <c r="AE37" i="13" s="1"/>
  <c r="AF33" i="13"/>
  <c r="AG33" i="13"/>
  <c r="AH33" i="13"/>
  <c r="AI33" i="13"/>
  <c r="AJ33" i="13"/>
  <c r="AK33" i="13"/>
  <c r="AK37" i="13" s="1"/>
  <c r="AL33" i="13"/>
  <c r="AM33" i="13"/>
  <c r="AN33" i="13"/>
  <c r="AO33" i="13"/>
  <c r="AP33" i="13"/>
  <c r="AQ33" i="13"/>
  <c r="AQ37" i="13" s="1"/>
  <c r="AR33" i="13"/>
  <c r="B34" i="13"/>
  <c r="C34" i="13"/>
  <c r="D34" i="13"/>
  <c r="AS34" i="13" s="1"/>
  <c r="E34" i="13"/>
  <c r="E37" i="13" s="1"/>
  <c r="F34" i="13"/>
  <c r="G34" i="13"/>
  <c r="H34" i="13"/>
  <c r="I34" i="13"/>
  <c r="J34" i="13"/>
  <c r="K34" i="13"/>
  <c r="K37" i="13" s="1"/>
  <c r="U34" i="13"/>
  <c r="V34" i="13"/>
  <c r="W34" i="13"/>
  <c r="X34" i="13"/>
  <c r="Y34" i="13"/>
  <c r="Z34" i="13"/>
  <c r="Z37" i="13" s="1"/>
  <c r="AA34" i="13"/>
  <c r="AB34" i="13"/>
  <c r="AC34" i="13"/>
  <c r="AD34" i="13"/>
  <c r="AE34" i="13"/>
  <c r="AF34" i="13"/>
  <c r="AF37" i="13" s="1"/>
  <c r="AG34" i="13"/>
  <c r="AH34" i="13"/>
  <c r="AI34" i="13"/>
  <c r="AJ34" i="13"/>
  <c r="AK34" i="13"/>
  <c r="AL34" i="13"/>
  <c r="AL37" i="13" s="1"/>
  <c r="AM34" i="13"/>
  <c r="AN34" i="13"/>
  <c r="AO34" i="13"/>
  <c r="AP34" i="13"/>
  <c r="AQ34" i="13"/>
  <c r="AR34" i="13"/>
  <c r="AR37" i="13" s="1"/>
  <c r="AP37" i="13"/>
  <c r="AO37" i="13"/>
  <c r="AN37" i="13"/>
  <c r="AM37" i="13"/>
  <c r="AJ37" i="13"/>
  <c r="AI37" i="13"/>
  <c r="AH37" i="13"/>
  <c r="AG37" i="13"/>
  <c r="AD37" i="13"/>
  <c r="AC37" i="13"/>
  <c r="AB37" i="13"/>
  <c r="AA37" i="13"/>
  <c r="X37" i="13"/>
  <c r="W37" i="13"/>
  <c r="V37" i="13"/>
  <c r="U37" i="13"/>
  <c r="I37" i="13"/>
  <c r="H37" i="13"/>
  <c r="G37" i="13"/>
  <c r="F37" i="13"/>
  <c r="C37" i="13"/>
  <c r="B37" i="13"/>
  <c r="B36" i="13"/>
  <c r="C36" i="13"/>
  <c r="D36" i="13"/>
  <c r="E36" i="13"/>
  <c r="F36" i="13"/>
  <c r="G36" i="13"/>
  <c r="H36" i="13"/>
  <c r="I36" i="13"/>
  <c r="J36" i="13"/>
  <c r="K36" i="13"/>
  <c r="U36" i="13"/>
  <c r="V36" i="13"/>
  <c r="W36" i="13"/>
  <c r="X36" i="13"/>
  <c r="Y36" i="13"/>
  <c r="Z36" i="13"/>
  <c r="AA36" i="13"/>
  <c r="AB36" i="13"/>
  <c r="AC36" i="13"/>
  <c r="AD36" i="13"/>
  <c r="AE36" i="13"/>
  <c r="AF36" i="13"/>
  <c r="AG36" i="13"/>
  <c r="AH36" i="13"/>
  <c r="AI36" i="13"/>
  <c r="AJ36" i="13"/>
  <c r="AK36" i="13"/>
  <c r="AL36" i="13"/>
  <c r="AM36" i="13"/>
  <c r="AN36" i="13"/>
  <c r="AO36" i="13"/>
  <c r="AP36" i="13"/>
  <c r="AQ36" i="13"/>
  <c r="AR36" i="13"/>
  <c r="B35" i="13"/>
  <c r="C35" i="13"/>
  <c r="D35" i="13"/>
  <c r="E35" i="13"/>
  <c r="F35" i="13"/>
  <c r="G35" i="13"/>
  <c r="H35" i="13"/>
  <c r="I35" i="13"/>
  <c r="J35" i="13"/>
  <c r="K35" i="13"/>
  <c r="U35" i="13"/>
  <c r="V35" i="13"/>
  <c r="W35" i="13"/>
  <c r="X35" i="13"/>
  <c r="Y35" i="13"/>
  <c r="Z35" i="13"/>
  <c r="AA35" i="13"/>
  <c r="AB35" i="13"/>
  <c r="AC35" i="13"/>
  <c r="AD35" i="13"/>
  <c r="AE35" i="13"/>
  <c r="AF35" i="13"/>
  <c r="AG35" i="13"/>
  <c r="AH35" i="13"/>
  <c r="AI35" i="13"/>
  <c r="AJ35" i="13"/>
  <c r="AK35" i="13"/>
  <c r="AL35" i="13"/>
  <c r="AM35" i="13"/>
  <c r="AN35" i="13"/>
  <c r="AO35" i="13"/>
  <c r="AP35" i="13"/>
  <c r="AQ35" i="13"/>
  <c r="AR35" i="13"/>
  <c r="AV14" i="13"/>
  <c r="AV15" i="13"/>
  <c r="AV16" i="13"/>
  <c r="AV17" i="13"/>
  <c r="AV18" i="13"/>
  <c r="AV19" i="13"/>
  <c r="AV20" i="13"/>
  <c r="AV21" i="13"/>
  <c r="AX21" i="13" s="1"/>
  <c r="AV22" i="13"/>
  <c r="AV23" i="13"/>
  <c r="AV24" i="13"/>
  <c r="AV25" i="13"/>
  <c r="AV26" i="13"/>
  <c r="AV27" i="13"/>
  <c r="AX27" i="13" s="1"/>
  <c r="AV28" i="13"/>
  <c r="AV29" i="13"/>
  <c r="AV30" i="13"/>
  <c r="AX30" i="13" s="1"/>
  <c r="AV31" i="13"/>
  <c r="AW14" i="13"/>
  <c r="AX14" i="13" s="1"/>
  <c r="AW15" i="13"/>
  <c r="AW16" i="13"/>
  <c r="AW17" i="13"/>
  <c r="AW18" i="13"/>
  <c r="AW19" i="13"/>
  <c r="AX19" i="13" s="1"/>
  <c r="AW20" i="13"/>
  <c r="AX20" i="13" s="1"/>
  <c r="AW21" i="13"/>
  <c r="AW22" i="13"/>
  <c r="AW23" i="13"/>
  <c r="AW24" i="13"/>
  <c r="AW25" i="13"/>
  <c r="AX25" i="13" s="1"/>
  <c r="AW26" i="13"/>
  <c r="AW27" i="13"/>
  <c r="AW28" i="13"/>
  <c r="AW29" i="13"/>
  <c r="AX29" i="13" s="1"/>
  <c r="AW30" i="13"/>
  <c r="AW31" i="13"/>
  <c r="AX31" i="13" s="1"/>
  <c r="AW32" i="13"/>
  <c r="AZ31" i="13"/>
  <c r="AY31" i="13"/>
  <c r="AZ30" i="13"/>
  <c r="AY30" i="13"/>
  <c r="AZ29" i="13"/>
  <c r="AY29" i="13"/>
  <c r="AZ28" i="13"/>
  <c r="AY28" i="13"/>
  <c r="AZ27" i="13"/>
  <c r="AY27" i="13"/>
  <c r="AZ26" i="13"/>
  <c r="AY26" i="13"/>
  <c r="AX26" i="13"/>
  <c r="AZ25" i="13"/>
  <c r="AY25" i="13"/>
  <c r="AZ24" i="13"/>
  <c r="AY24" i="13"/>
  <c r="AX24" i="13"/>
  <c r="AZ23" i="13"/>
  <c r="AY23" i="13"/>
  <c r="AX23" i="13"/>
  <c r="AZ22" i="13"/>
  <c r="AY22" i="13"/>
  <c r="AX22" i="13"/>
  <c r="AZ21" i="13"/>
  <c r="AY21" i="13"/>
  <c r="AZ20" i="13"/>
  <c r="AY20" i="13"/>
  <c r="AZ19" i="13"/>
  <c r="AY19" i="13"/>
  <c r="AZ18" i="13"/>
  <c r="AY18" i="13"/>
  <c r="AX18" i="13"/>
  <c r="AZ17" i="13"/>
  <c r="AY17" i="13"/>
  <c r="AX17" i="13"/>
  <c r="AZ16" i="13"/>
  <c r="AY16" i="13"/>
  <c r="AX16" i="13"/>
  <c r="AZ15" i="13"/>
  <c r="AY15" i="13"/>
  <c r="AZ14" i="13"/>
  <c r="AY14" i="13"/>
  <c r="AR36" i="12"/>
  <c r="AR35" i="12"/>
  <c r="AR34" i="12"/>
  <c r="AR33" i="12"/>
  <c r="AR37" i="12" s="1"/>
  <c r="AQ37" i="12"/>
  <c r="AQ36" i="12"/>
  <c r="AQ35" i="12"/>
  <c r="AQ34" i="12"/>
  <c r="AQ33" i="12"/>
  <c r="AP37" i="12"/>
  <c r="AP36" i="12"/>
  <c r="AP35" i="12"/>
  <c r="AP34" i="12"/>
  <c r="AP33" i="12"/>
  <c r="AO36" i="12"/>
  <c r="AO35" i="12"/>
  <c r="AO34" i="12"/>
  <c r="AO33" i="12"/>
  <c r="AO37" i="12" s="1"/>
  <c r="AN36" i="12"/>
  <c r="AN35" i="12"/>
  <c r="AN34" i="12"/>
  <c r="AN37" i="12" s="1"/>
  <c r="AN33" i="12"/>
  <c r="AM36" i="12"/>
  <c r="AM35" i="12"/>
  <c r="AM34" i="12"/>
  <c r="AM33" i="12"/>
  <c r="AM37" i="12" s="1"/>
  <c r="AL36" i="12"/>
  <c r="AL35" i="12"/>
  <c r="AL34" i="12"/>
  <c r="AL33" i="12"/>
  <c r="AL37" i="12" s="1"/>
  <c r="AK37" i="12"/>
  <c r="AK36" i="12"/>
  <c r="AK35" i="12"/>
  <c r="AK34" i="12"/>
  <c r="AK33" i="12"/>
  <c r="AJ37" i="12"/>
  <c r="AJ36" i="12"/>
  <c r="AJ35" i="12"/>
  <c r="AJ34" i="12"/>
  <c r="AJ33" i="12"/>
  <c r="AI36" i="12"/>
  <c r="AI35" i="12"/>
  <c r="AI34" i="12"/>
  <c r="AI33" i="12"/>
  <c r="AI37" i="12" s="1"/>
  <c r="AH36" i="12"/>
  <c r="AH35" i="12"/>
  <c r="AH34" i="12"/>
  <c r="AH37" i="12" s="1"/>
  <c r="AH33" i="12"/>
  <c r="AG36" i="12"/>
  <c r="AG35" i="12"/>
  <c r="AG34" i="12"/>
  <c r="AG33" i="12"/>
  <c r="AG37" i="12" s="1"/>
  <c r="AF36" i="12"/>
  <c r="AF35" i="12"/>
  <c r="AF34" i="12"/>
  <c r="AF33" i="12"/>
  <c r="AF37" i="12" s="1"/>
  <c r="AE37" i="12"/>
  <c r="AE36" i="12"/>
  <c r="AE35" i="12"/>
  <c r="AE34" i="12"/>
  <c r="AE33" i="12"/>
  <c r="AD37" i="12"/>
  <c r="AD36" i="12"/>
  <c r="AD35" i="12"/>
  <c r="AD34" i="12"/>
  <c r="AD33" i="12"/>
  <c r="AC36" i="12"/>
  <c r="AC35" i="12"/>
  <c r="AC34" i="12"/>
  <c r="AC33" i="12"/>
  <c r="AC37" i="12" s="1"/>
  <c r="AB36" i="12"/>
  <c r="AB35" i="12"/>
  <c r="AB34" i="12"/>
  <c r="AB37" i="12" s="1"/>
  <c r="AB33" i="12"/>
  <c r="AA36" i="12"/>
  <c r="AA35" i="12"/>
  <c r="AA34" i="12"/>
  <c r="AA33" i="12"/>
  <c r="AA37" i="12" s="1"/>
  <c r="Z37" i="12"/>
  <c r="Z36" i="12"/>
  <c r="Z35" i="12"/>
  <c r="Z34" i="12"/>
  <c r="Z33" i="12"/>
  <c r="Y36" i="12"/>
  <c r="Y35" i="12"/>
  <c r="Y34" i="12"/>
  <c r="Y33" i="12"/>
  <c r="Y37" i="12" s="1"/>
  <c r="X36" i="12"/>
  <c r="X35" i="12"/>
  <c r="X34" i="12"/>
  <c r="X37" i="12" s="1"/>
  <c r="X33" i="12"/>
  <c r="W36" i="12"/>
  <c r="W35" i="12"/>
  <c r="W34" i="12"/>
  <c r="W33" i="12"/>
  <c r="W37" i="12" s="1"/>
  <c r="V36" i="12"/>
  <c r="V35" i="12"/>
  <c r="V34" i="12"/>
  <c r="V33" i="12"/>
  <c r="V37" i="12" s="1"/>
  <c r="U37" i="12"/>
  <c r="U36" i="12"/>
  <c r="U35" i="12"/>
  <c r="U34" i="12"/>
  <c r="U33" i="12"/>
  <c r="K37" i="12"/>
  <c r="K36" i="12"/>
  <c r="K35" i="12"/>
  <c r="K34" i="12"/>
  <c r="K33" i="12"/>
  <c r="J36" i="12"/>
  <c r="J35" i="12"/>
  <c r="J34" i="12"/>
  <c r="J33" i="12"/>
  <c r="J37" i="12" s="1"/>
  <c r="I36" i="12"/>
  <c r="I35" i="12"/>
  <c r="I34" i="12"/>
  <c r="I37" i="12" s="1"/>
  <c r="I33" i="12"/>
  <c r="H36" i="12"/>
  <c r="H35" i="12"/>
  <c r="H34" i="12"/>
  <c r="H33" i="12"/>
  <c r="H37" i="12" s="1"/>
  <c r="G36" i="12"/>
  <c r="G35" i="12"/>
  <c r="G34" i="12"/>
  <c r="G33" i="12"/>
  <c r="G37" i="12" s="1"/>
  <c r="F37" i="12"/>
  <c r="F36" i="12"/>
  <c r="F35" i="12"/>
  <c r="F34" i="12"/>
  <c r="F33" i="12"/>
  <c r="E37" i="12"/>
  <c r="E36" i="12"/>
  <c r="E35" i="12"/>
  <c r="E34" i="12"/>
  <c r="E33" i="12"/>
  <c r="D36" i="12"/>
  <c r="D35" i="12"/>
  <c r="D34" i="12"/>
  <c r="D33" i="12"/>
  <c r="D37" i="12" s="1"/>
  <c r="C36" i="12"/>
  <c r="C35" i="12"/>
  <c r="C34" i="12"/>
  <c r="C37" i="12" s="1"/>
  <c r="C33" i="12"/>
  <c r="B36" i="12"/>
  <c r="B35" i="12"/>
  <c r="B34" i="12"/>
  <c r="AS34" i="12" s="1"/>
  <c r="B33" i="12"/>
  <c r="AV14" i="12"/>
  <c r="AW14" i="12"/>
  <c r="AX14" i="12"/>
  <c r="AY14" i="12"/>
  <c r="AZ14" i="12"/>
  <c r="AV15" i="12"/>
  <c r="AX15" i="12" s="1"/>
  <c r="AW15" i="12"/>
  <c r="AY15" i="12"/>
  <c r="AZ15" i="12"/>
  <c r="AV16" i="12"/>
  <c r="AW16" i="12"/>
  <c r="AY16" i="12"/>
  <c r="AZ16" i="12"/>
  <c r="AV17" i="12"/>
  <c r="AW17" i="12"/>
  <c r="AX17" i="12"/>
  <c r="AY17" i="12"/>
  <c r="AZ17" i="12"/>
  <c r="AV18" i="12"/>
  <c r="AW18" i="12"/>
  <c r="AX18" i="12"/>
  <c r="AY18" i="12"/>
  <c r="AZ18" i="12"/>
  <c r="AV19" i="12"/>
  <c r="AX19" i="12" s="1"/>
  <c r="AW19" i="12"/>
  <c r="AY19" i="12"/>
  <c r="AZ19" i="12"/>
  <c r="AV20" i="12"/>
  <c r="AW20" i="12"/>
  <c r="AX20" i="12"/>
  <c r="AY20" i="12"/>
  <c r="AZ20" i="12"/>
  <c r="AV21" i="12"/>
  <c r="AX21" i="12" s="1"/>
  <c r="AW21" i="12"/>
  <c r="AY21" i="12"/>
  <c r="AZ21" i="12"/>
  <c r="AV22" i="12"/>
  <c r="AW22" i="12"/>
  <c r="AY22" i="12"/>
  <c r="AZ22" i="12"/>
  <c r="AV23" i="12"/>
  <c r="AW23" i="12"/>
  <c r="AX23" i="12"/>
  <c r="AY23" i="12"/>
  <c r="AZ23" i="12"/>
  <c r="AV24" i="12"/>
  <c r="AW24" i="12"/>
  <c r="AX24" i="12"/>
  <c r="AY24" i="12"/>
  <c r="AZ24" i="12"/>
  <c r="AV25" i="12"/>
  <c r="AW25" i="12"/>
  <c r="AX25" i="12" s="1"/>
  <c r="AY25" i="12"/>
  <c r="AZ25" i="12"/>
  <c r="AV26" i="12"/>
  <c r="AW26" i="12"/>
  <c r="AX26" i="12"/>
  <c r="AY26" i="12"/>
  <c r="AZ26" i="12"/>
  <c r="AV27" i="12"/>
  <c r="AX27" i="12" s="1"/>
  <c r="AW27" i="12"/>
  <c r="AY27" i="12"/>
  <c r="AZ27" i="12"/>
  <c r="AV28" i="12"/>
  <c r="AW28" i="12"/>
  <c r="AY28" i="12"/>
  <c r="AZ28" i="12"/>
  <c r="AV29" i="12"/>
  <c r="AW29" i="12"/>
  <c r="AX29" i="12"/>
  <c r="AY29" i="12"/>
  <c r="AZ29" i="12"/>
  <c r="AV30" i="12"/>
  <c r="AW30" i="12"/>
  <c r="AX30" i="12" s="1"/>
  <c r="AY30" i="12"/>
  <c r="AZ30" i="12"/>
  <c r="AV31" i="12"/>
  <c r="AW31" i="12"/>
  <c r="AX31" i="12"/>
  <c r="AY31" i="12"/>
  <c r="AZ31" i="12"/>
  <c r="AN14" i="10"/>
  <c r="AN32" i="10" s="1"/>
  <c r="AO14" i="10"/>
  <c r="AP14" i="10"/>
  <c r="AQ14" i="10"/>
  <c r="AR14" i="10"/>
  <c r="AN15" i="10"/>
  <c r="AO15" i="10"/>
  <c r="AP15" i="10" s="1"/>
  <c r="AQ15" i="10"/>
  <c r="AR15" i="10"/>
  <c r="AN16" i="10"/>
  <c r="AO16" i="10"/>
  <c r="AP16" i="10"/>
  <c r="AQ16" i="10"/>
  <c r="AR16" i="10"/>
  <c r="AN17" i="10"/>
  <c r="AP17" i="10" s="1"/>
  <c r="AO17" i="10"/>
  <c r="AQ17" i="10"/>
  <c r="AR17" i="10"/>
  <c r="AN18" i="10"/>
  <c r="AO18" i="10"/>
  <c r="AO32" i="10" s="1"/>
  <c r="AQ18" i="10"/>
  <c r="AR18" i="10"/>
  <c r="AN19" i="10"/>
  <c r="AO19" i="10"/>
  <c r="AP19" i="10"/>
  <c r="AQ19" i="10"/>
  <c r="AR19" i="10"/>
  <c r="AN20" i="10"/>
  <c r="AO20" i="10"/>
  <c r="AP20" i="10"/>
  <c r="AQ20" i="10"/>
  <c r="AR20" i="10"/>
  <c r="AN21" i="10"/>
  <c r="AP21" i="10" s="1"/>
  <c r="AO21" i="10"/>
  <c r="AQ21" i="10"/>
  <c r="AR21" i="10"/>
  <c r="AN22" i="10"/>
  <c r="AO22" i="10"/>
  <c r="AP22" i="10"/>
  <c r="AQ22" i="10"/>
  <c r="AR22" i="10"/>
  <c r="AN23" i="10"/>
  <c r="AP23" i="10" s="1"/>
  <c r="AO23" i="10"/>
  <c r="AQ23" i="10"/>
  <c r="AR23" i="10"/>
  <c r="AN24" i="10"/>
  <c r="AO24" i="10"/>
  <c r="AQ24" i="10"/>
  <c r="AR24" i="10"/>
  <c r="AN25" i="10"/>
  <c r="AO25" i="10"/>
  <c r="AP25" i="10"/>
  <c r="AQ25" i="10"/>
  <c r="AR25" i="10"/>
  <c r="AN26" i="10"/>
  <c r="AO26" i="10"/>
  <c r="AP26" i="10"/>
  <c r="AQ26" i="10"/>
  <c r="AR26" i="10"/>
  <c r="AN27" i="10"/>
  <c r="AP27" i="10" s="1"/>
  <c r="AO27" i="10"/>
  <c r="AQ27" i="10"/>
  <c r="AR27" i="10"/>
  <c r="AN28" i="10"/>
  <c r="AO28" i="10"/>
  <c r="AQ28" i="10"/>
  <c r="AR28" i="10"/>
  <c r="AN29" i="10"/>
  <c r="AP29" i="10" s="1"/>
  <c r="AO29" i="10"/>
  <c r="AQ29" i="10"/>
  <c r="AR29" i="10"/>
  <c r="AN30" i="10"/>
  <c r="AO30" i="10"/>
  <c r="AP30" i="10"/>
  <c r="AQ30" i="10"/>
  <c r="AR30" i="10"/>
  <c r="AN31" i="10"/>
  <c r="AO31" i="10"/>
  <c r="AP31" i="10"/>
  <c r="AQ31" i="10"/>
  <c r="AR31" i="10"/>
  <c r="B33" i="10"/>
  <c r="B35" i="10" s="1"/>
  <c r="C33" i="10"/>
  <c r="D33" i="10"/>
  <c r="D36" i="10" s="1"/>
  <c r="E33" i="10"/>
  <c r="F33" i="10"/>
  <c r="G33" i="10"/>
  <c r="H33" i="10"/>
  <c r="H35" i="10" s="1"/>
  <c r="I33" i="10"/>
  <c r="J33" i="10"/>
  <c r="J36" i="10" s="1"/>
  <c r="K33" i="10"/>
  <c r="U33" i="10"/>
  <c r="V33" i="10"/>
  <c r="W33" i="10"/>
  <c r="W35" i="10" s="1"/>
  <c r="X33" i="10"/>
  <c r="Y33" i="10"/>
  <c r="Y36" i="10" s="1"/>
  <c r="Z33" i="10"/>
  <c r="AA33" i="10"/>
  <c r="AB33" i="10"/>
  <c r="AC33" i="10"/>
  <c r="AC35" i="10" s="1"/>
  <c r="AD33" i="10"/>
  <c r="AE33" i="10"/>
  <c r="AE36" i="10" s="1"/>
  <c r="AF33" i="10"/>
  <c r="AG33" i="10"/>
  <c r="AH33" i="10"/>
  <c r="AI33" i="10"/>
  <c r="AI35" i="10" s="1"/>
  <c r="B34" i="10"/>
  <c r="C34" i="10"/>
  <c r="D34" i="10"/>
  <c r="E34" i="10"/>
  <c r="F34" i="10"/>
  <c r="G34" i="10"/>
  <c r="G36" i="10" s="1"/>
  <c r="H34" i="10"/>
  <c r="I34" i="10"/>
  <c r="J34" i="10"/>
  <c r="K34" i="10"/>
  <c r="U34" i="10"/>
  <c r="V34" i="10"/>
  <c r="V36" i="10" s="1"/>
  <c r="W34" i="10"/>
  <c r="X34" i="10"/>
  <c r="Y34" i="10"/>
  <c r="Z34" i="10"/>
  <c r="AA34" i="10"/>
  <c r="AB34" i="10"/>
  <c r="AB36" i="10" s="1"/>
  <c r="AC34" i="10"/>
  <c r="AD34" i="10"/>
  <c r="AE34" i="10"/>
  <c r="AF34" i="10"/>
  <c r="AG34" i="10"/>
  <c r="AH34" i="10"/>
  <c r="AH36" i="10" s="1"/>
  <c r="AI34" i="10"/>
  <c r="D35" i="10"/>
  <c r="E35" i="10"/>
  <c r="F35" i="10"/>
  <c r="G35" i="10"/>
  <c r="J35" i="10"/>
  <c r="K35" i="10"/>
  <c r="U35" i="10"/>
  <c r="V35" i="10"/>
  <c r="Y35" i="10"/>
  <c r="Z35" i="10"/>
  <c r="AA35" i="10"/>
  <c r="AB35" i="10"/>
  <c r="AE35" i="10"/>
  <c r="AF35" i="10"/>
  <c r="AG35" i="10"/>
  <c r="AH35" i="10"/>
  <c r="E36" i="10"/>
  <c r="F36" i="10"/>
  <c r="K36" i="10"/>
  <c r="U36" i="10"/>
  <c r="Z36" i="10"/>
  <c r="AA36" i="10"/>
  <c r="AF36" i="10"/>
  <c r="AG36" i="10"/>
  <c r="D37" i="10"/>
  <c r="E37" i="10"/>
  <c r="F37" i="10"/>
  <c r="J37" i="10"/>
  <c r="K37" i="10"/>
  <c r="U37" i="10"/>
  <c r="Y37" i="10"/>
  <c r="Z37" i="10"/>
  <c r="AA37" i="10"/>
  <c r="AE37" i="10"/>
  <c r="AF37" i="10"/>
  <c r="AG37" i="10"/>
  <c r="AV14" i="8"/>
  <c r="AW14" i="8"/>
  <c r="AX14" i="8"/>
  <c r="AY14" i="8"/>
  <c r="AZ14" i="8"/>
  <c r="AV15" i="8"/>
  <c r="AW15" i="8"/>
  <c r="AX15" i="8"/>
  <c r="AY15" i="8"/>
  <c r="AZ15" i="8"/>
  <c r="AV16" i="8"/>
  <c r="AX16" i="8" s="1"/>
  <c r="AW16" i="8"/>
  <c r="AY16" i="8"/>
  <c r="AZ16" i="8"/>
  <c r="AV17" i="8"/>
  <c r="AX17" i="8" s="1"/>
  <c r="AW17" i="8"/>
  <c r="AY17" i="8"/>
  <c r="AZ17" i="8"/>
  <c r="AV18" i="8"/>
  <c r="AW18" i="8"/>
  <c r="AY18" i="8"/>
  <c r="AZ18" i="8"/>
  <c r="AV19" i="8"/>
  <c r="AW19" i="8"/>
  <c r="AY19" i="8"/>
  <c r="AZ19" i="8"/>
  <c r="AV20" i="8"/>
  <c r="AW20" i="8"/>
  <c r="AX20" i="8"/>
  <c r="AY20" i="8"/>
  <c r="AZ20" i="8"/>
  <c r="AV21" i="8"/>
  <c r="AW21" i="8"/>
  <c r="AX21" i="8"/>
  <c r="AY21" i="8"/>
  <c r="AZ21" i="8"/>
  <c r="AV22" i="8"/>
  <c r="AX22" i="8" s="1"/>
  <c r="AW22" i="8"/>
  <c r="AY22" i="8"/>
  <c r="AZ22" i="8"/>
  <c r="AV23" i="8"/>
  <c r="AX23" i="8" s="1"/>
  <c r="AW23" i="8"/>
  <c r="AY23" i="8"/>
  <c r="AZ23" i="8"/>
  <c r="AV24" i="8"/>
  <c r="AX24" i="8" s="1"/>
  <c r="AW24" i="8"/>
  <c r="AY24" i="8"/>
  <c r="AZ24" i="8"/>
  <c r="AV25" i="8"/>
  <c r="AW25" i="8"/>
  <c r="AY25" i="8"/>
  <c r="AZ25" i="8"/>
  <c r="AV26" i="8"/>
  <c r="AW26" i="8"/>
  <c r="AX26" i="8" s="1"/>
  <c r="AY26" i="8"/>
  <c r="AZ26" i="8"/>
  <c r="AV27" i="8"/>
  <c r="AW27" i="8"/>
  <c r="AX27" i="8"/>
  <c r="AY27" i="8"/>
  <c r="AZ27" i="8"/>
  <c r="AV28" i="8"/>
  <c r="AW28" i="8"/>
  <c r="AY28" i="8"/>
  <c r="AZ28" i="8"/>
  <c r="AV29" i="8"/>
  <c r="AX29" i="8" s="1"/>
  <c r="AW29" i="8"/>
  <c r="AY29" i="8"/>
  <c r="AZ29" i="8"/>
  <c r="AV30" i="8"/>
  <c r="AW30" i="8"/>
  <c r="AY30" i="8"/>
  <c r="AZ30" i="8"/>
  <c r="AV31" i="8"/>
  <c r="AW31" i="8"/>
  <c r="AX31" i="8"/>
  <c r="AY31" i="8"/>
  <c r="AZ31" i="8"/>
  <c r="B33" i="8"/>
  <c r="C33" i="8"/>
  <c r="D33" i="8"/>
  <c r="E33" i="8"/>
  <c r="F33" i="8"/>
  <c r="G33" i="8"/>
  <c r="G37" i="8" s="1"/>
  <c r="H33" i="8"/>
  <c r="I33" i="8"/>
  <c r="J33" i="8"/>
  <c r="K33" i="8"/>
  <c r="L33" i="8"/>
  <c r="V33" i="8"/>
  <c r="V37" i="8" s="1"/>
  <c r="W33" i="8"/>
  <c r="W37" i="8" s="1"/>
  <c r="X33" i="8"/>
  <c r="Y33" i="8"/>
  <c r="Z33" i="8"/>
  <c r="AA33" i="8"/>
  <c r="AB33" i="8"/>
  <c r="AB37" i="8" s="1"/>
  <c r="AC33" i="8"/>
  <c r="AC37" i="8" s="1"/>
  <c r="AD33" i="8"/>
  <c r="AE33" i="8"/>
  <c r="AF33" i="8"/>
  <c r="AG33" i="8"/>
  <c r="AH33" i="8"/>
  <c r="AH37" i="8" s="1"/>
  <c r="AI33" i="8"/>
  <c r="AI37" i="8" s="1"/>
  <c r="AJ33" i="8"/>
  <c r="AK33" i="8"/>
  <c r="AL33" i="8"/>
  <c r="AM33" i="8"/>
  <c r="AN33" i="8"/>
  <c r="AN37" i="8" s="1"/>
  <c r="AO33" i="8"/>
  <c r="AO37" i="8" s="1"/>
  <c r="AP33" i="8"/>
  <c r="AQ33" i="8"/>
  <c r="AR33" i="8"/>
  <c r="B34" i="8"/>
  <c r="C34" i="8"/>
  <c r="C37" i="8" s="1"/>
  <c r="D34" i="8"/>
  <c r="E34" i="8"/>
  <c r="F34" i="8"/>
  <c r="G34" i="8"/>
  <c r="H34" i="8"/>
  <c r="I34" i="8"/>
  <c r="I37" i="8" s="1"/>
  <c r="J34" i="8"/>
  <c r="K34" i="8"/>
  <c r="L34" i="8"/>
  <c r="V34" i="8"/>
  <c r="W34" i="8"/>
  <c r="X34" i="8"/>
  <c r="Y34" i="8"/>
  <c r="Z34" i="8"/>
  <c r="AA34" i="8"/>
  <c r="AB34" i="8"/>
  <c r="AC34" i="8"/>
  <c r="AD34" i="8"/>
  <c r="AE34" i="8"/>
  <c r="AF34" i="8"/>
  <c r="AG34" i="8"/>
  <c r="AH34" i="8"/>
  <c r="AI34" i="8"/>
  <c r="AJ34" i="8"/>
  <c r="AJ37" i="8" s="1"/>
  <c r="AK34" i="8"/>
  <c r="AL34" i="8"/>
  <c r="AM34" i="8"/>
  <c r="AN34" i="8"/>
  <c r="AO34" i="8"/>
  <c r="AP34" i="8"/>
  <c r="AQ34" i="8"/>
  <c r="AR34" i="8"/>
  <c r="B35" i="8"/>
  <c r="C35" i="8"/>
  <c r="D35" i="8"/>
  <c r="E35" i="8"/>
  <c r="F35" i="8"/>
  <c r="G35" i="8"/>
  <c r="H35" i="8"/>
  <c r="I35" i="8"/>
  <c r="J35" i="8"/>
  <c r="K35" i="8"/>
  <c r="L35" i="8"/>
  <c r="V35" i="8"/>
  <c r="W35" i="8"/>
  <c r="X35" i="8"/>
  <c r="Y35" i="8"/>
  <c r="Z35" i="8"/>
  <c r="AA35" i="8"/>
  <c r="AB35" i="8"/>
  <c r="AC35" i="8"/>
  <c r="AD35" i="8"/>
  <c r="AE35" i="8"/>
  <c r="AF35" i="8"/>
  <c r="AG35" i="8"/>
  <c r="AH35" i="8"/>
  <c r="AI35" i="8"/>
  <c r="AJ35" i="8"/>
  <c r="AK35" i="8"/>
  <c r="AL35" i="8"/>
  <c r="AM35" i="8"/>
  <c r="AN35" i="8"/>
  <c r="AO35" i="8"/>
  <c r="AP35" i="8"/>
  <c r="AQ35" i="8"/>
  <c r="AR35" i="8"/>
  <c r="B36" i="8"/>
  <c r="AS36" i="8" s="1"/>
  <c r="C36" i="8"/>
  <c r="D36" i="8"/>
  <c r="E36" i="8"/>
  <c r="F36" i="8"/>
  <c r="G36" i="8"/>
  <c r="H36" i="8"/>
  <c r="I36" i="8"/>
  <c r="J36" i="8"/>
  <c r="K36" i="8"/>
  <c r="L36" i="8"/>
  <c r="M36" i="8"/>
  <c r="N36" i="8"/>
  <c r="O36" i="8"/>
  <c r="P36" i="8"/>
  <c r="Q36" i="8"/>
  <c r="R36" i="8"/>
  <c r="S36" i="8"/>
  <c r="T36" i="8"/>
  <c r="U36" i="8"/>
  <c r="V36" i="8"/>
  <c r="W36" i="8"/>
  <c r="X36" i="8"/>
  <c r="Y36" i="8"/>
  <c r="Z36" i="8"/>
  <c r="AA36" i="8"/>
  <c r="AB36" i="8"/>
  <c r="AC36" i="8"/>
  <c r="AD36" i="8"/>
  <c r="AE36" i="8"/>
  <c r="AF36" i="8"/>
  <c r="AG36" i="8"/>
  <c r="AH36" i="8"/>
  <c r="AI36" i="8"/>
  <c r="AJ36" i="8"/>
  <c r="AK36" i="8"/>
  <c r="AL36" i="8"/>
  <c r="AM36" i="8"/>
  <c r="AN36" i="8"/>
  <c r="AO36" i="8"/>
  <c r="AP36" i="8"/>
  <c r="AQ36" i="8"/>
  <c r="AR36" i="8"/>
  <c r="D37" i="8"/>
  <c r="E37" i="8"/>
  <c r="F37" i="8"/>
  <c r="H37" i="8"/>
  <c r="J37" i="8"/>
  <c r="K37" i="8"/>
  <c r="L37" i="8"/>
  <c r="X37" i="8"/>
  <c r="Y37" i="8"/>
  <c r="Z37" i="8"/>
  <c r="AA37" i="8"/>
  <c r="AD37" i="8"/>
  <c r="AE37" i="8"/>
  <c r="AF37" i="8"/>
  <c r="AG37" i="8"/>
  <c r="AK37" i="8"/>
  <c r="AL37" i="8"/>
  <c r="AM37" i="8"/>
  <c r="AP37" i="8"/>
  <c r="AQ37" i="8"/>
  <c r="AR37" i="8"/>
  <c r="AV14" i="7"/>
  <c r="AW14" i="7"/>
  <c r="AX14" i="7"/>
  <c r="AY14" i="7"/>
  <c r="AZ14" i="7"/>
  <c r="AV15" i="7"/>
  <c r="AW15" i="7"/>
  <c r="AX15" i="7"/>
  <c r="AY15" i="7"/>
  <c r="AZ15" i="7"/>
  <c r="AV16" i="7"/>
  <c r="AX16" i="7" s="1"/>
  <c r="AW16" i="7"/>
  <c r="AY16" i="7"/>
  <c r="AZ16" i="7"/>
  <c r="AV17" i="7"/>
  <c r="AX17" i="7" s="1"/>
  <c r="AW17" i="7"/>
  <c r="AY17" i="7"/>
  <c r="AZ17" i="7"/>
  <c r="AV18" i="7"/>
  <c r="AW18" i="7"/>
  <c r="AY18" i="7"/>
  <c r="AZ18" i="7"/>
  <c r="AV19" i="7"/>
  <c r="AW19" i="7"/>
  <c r="AY19" i="7"/>
  <c r="AZ19" i="7"/>
  <c r="AV20" i="7"/>
  <c r="AW20" i="7"/>
  <c r="AX20" i="7" s="1"/>
  <c r="AY20" i="7"/>
  <c r="AZ20" i="7"/>
  <c r="AV21" i="7"/>
  <c r="AW21" i="7"/>
  <c r="AX21" i="7"/>
  <c r="AY21" i="7"/>
  <c r="AZ21" i="7"/>
  <c r="AV22" i="7"/>
  <c r="AX22" i="7" s="1"/>
  <c r="AW22" i="7"/>
  <c r="AY22" i="7"/>
  <c r="AZ22" i="7"/>
  <c r="AV23" i="7"/>
  <c r="AX23" i="7" s="1"/>
  <c r="AW23" i="7"/>
  <c r="AY23" i="7"/>
  <c r="AZ23" i="7"/>
  <c r="AV24" i="7"/>
  <c r="AX24" i="7" s="1"/>
  <c r="AW24" i="7"/>
  <c r="AY24" i="7"/>
  <c r="AZ24" i="7"/>
  <c r="AV25" i="7"/>
  <c r="AX25" i="7" s="1"/>
  <c r="AW25" i="7"/>
  <c r="AY25" i="7"/>
  <c r="AZ25" i="7"/>
  <c r="AV26" i="7"/>
  <c r="AW26" i="7"/>
  <c r="AX26" i="7"/>
  <c r="AY26" i="7"/>
  <c r="AZ26" i="7"/>
  <c r="AV27" i="7"/>
  <c r="AW27" i="7"/>
  <c r="AX27" i="7"/>
  <c r="AY27" i="7"/>
  <c r="AZ27" i="7"/>
  <c r="AV28" i="7"/>
  <c r="AW28" i="7"/>
  <c r="AY28" i="7"/>
  <c r="AZ28" i="7"/>
  <c r="AV29" i="7"/>
  <c r="AX29" i="7" s="1"/>
  <c r="AW29" i="7"/>
  <c r="AY29" i="7"/>
  <c r="AZ29" i="7"/>
  <c r="AV30" i="7"/>
  <c r="AW30" i="7"/>
  <c r="AY30" i="7"/>
  <c r="AZ30" i="7"/>
  <c r="AV31" i="7"/>
  <c r="AW31" i="7"/>
  <c r="AX31" i="7" s="1"/>
  <c r="AY31" i="7"/>
  <c r="AZ31" i="7"/>
  <c r="B33" i="7"/>
  <c r="C33" i="7"/>
  <c r="D33" i="7"/>
  <c r="E33" i="7"/>
  <c r="F33" i="7"/>
  <c r="G33" i="7"/>
  <c r="G37" i="7" s="1"/>
  <c r="H33" i="7"/>
  <c r="I33" i="7"/>
  <c r="J33" i="7"/>
  <c r="K33" i="7"/>
  <c r="L33" i="7"/>
  <c r="V33" i="7"/>
  <c r="V37" i="7" s="1"/>
  <c r="W33" i="7"/>
  <c r="W37" i="7" s="1"/>
  <c r="X33" i="7"/>
  <c r="Y33" i="7"/>
  <c r="Z33" i="7"/>
  <c r="AA33" i="7"/>
  <c r="AB33" i="7"/>
  <c r="AB37" i="7" s="1"/>
  <c r="AC33" i="7"/>
  <c r="AD33" i="7"/>
  <c r="AE33" i="7"/>
  <c r="AF33" i="7"/>
  <c r="AG33" i="7"/>
  <c r="AH33" i="7"/>
  <c r="AH37" i="7" s="1"/>
  <c r="AI33" i="7"/>
  <c r="AJ33" i="7"/>
  <c r="AK33" i="7"/>
  <c r="AL33" i="7"/>
  <c r="AM33" i="7"/>
  <c r="AN33" i="7"/>
  <c r="AN37" i="7" s="1"/>
  <c r="AO33" i="7"/>
  <c r="AP33" i="7"/>
  <c r="AQ33" i="7"/>
  <c r="AR33" i="7"/>
  <c r="B34" i="7"/>
  <c r="C34" i="7"/>
  <c r="D34" i="7"/>
  <c r="E34" i="7"/>
  <c r="F34" i="7"/>
  <c r="G34" i="7"/>
  <c r="H34" i="7"/>
  <c r="H37" i="7" s="1"/>
  <c r="I34" i="7"/>
  <c r="J34" i="7"/>
  <c r="K34" i="7"/>
  <c r="L34" i="7"/>
  <c r="V34" i="7"/>
  <c r="W34" i="7"/>
  <c r="X34" i="7"/>
  <c r="Y34" i="7"/>
  <c r="Z34" i="7"/>
  <c r="AA34" i="7"/>
  <c r="AB34" i="7"/>
  <c r="AC34" i="7"/>
  <c r="AD34" i="7"/>
  <c r="AE34" i="7"/>
  <c r="AF34" i="7"/>
  <c r="AG34" i="7"/>
  <c r="AH34" i="7"/>
  <c r="AI34" i="7"/>
  <c r="AI37" i="7" s="1"/>
  <c r="AJ34" i="7"/>
  <c r="AK34" i="7"/>
  <c r="AL34" i="7"/>
  <c r="AM34" i="7"/>
  <c r="AN34" i="7"/>
  <c r="AO34" i="7"/>
  <c r="AO37" i="7" s="1"/>
  <c r="AP34" i="7"/>
  <c r="AQ34" i="7"/>
  <c r="AR34" i="7"/>
  <c r="B35" i="7"/>
  <c r="C35" i="7"/>
  <c r="D35" i="7"/>
  <c r="E35" i="7"/>
  <c r="F35" i="7"/>
  <c r="G35" i="7"/>
  <c r="H35" i="7"/>
  <c r="I35" i="7"/>
  <c r="J35" i="7"/>
  <c r="K35" i="7"/>
  <c r="L35" i="7"/>
  <c r="V35" i="7"/>
  <c r="W35" i="7"/>
  <c r="X35" i="7"/>
  <c r="Y35" i="7"/>
  <c r="Z35" i="7"/>
  <c r="AA35" i="7"/>
  <c r="AB35" i="7"/>
  <c r="AC35" i="7"/>
  <c r="AD35" i="7"/>
  <c r="AE35" i="7"/>
  <c r="AF35" i="7"/>
  <c r="AG35" i="7"/>
  <c r="AH35" i="7"/>
  <c r="AI35" i="7"/>
  <c r="AJ35" i="7"/>
  <c r="AK35" i="7"/>
  <c r="AL35" i="7"/>
  <c r="AM35" i="7"/>
  <c r="AN35" i="7"/>
  <c r="AO35" i="7"/>
  <c r="AP35" i="7"/>
  <c r="AQ35" i="7"/>
  <c r="AR35" i="7"/>
  <c r="B36" i="7"/>
  <c r="C36" i="7"/>
  <c r="D36" i="7"/>
  <c r="E36" i="7"/>
  <c r="F36" i="7"/>
  <c r="G36" i="7"/>
  <c r="H36" i="7"/>
  <c r="I36" i="7"/>
  <c r="J36" i="7"/>
  <c r="K36" i="7"/>
  <c r="L36" i="7"/>
  <c r="M36" i="7"/>
  <c r="N36" i="7"/>
  <c r="O36" i="7"/>
  <c r="P36" i="7"/>
  <c r="Q36" i="7"/>
  <c r="R36" i="7"/>
  <c r="S36" i="7"/>
  <c r="T36" i="7"/>
  <c r="U36" i="7"/>
  <c r="V36" i="7"/>
  <c r="W36" i="7"/>
  <c r="X36" i="7"/>
  <c r="Y36" i="7"/>
  <c r="Z36" i="7"/>
  <c r="AA36" i="7"/>
  <c r="AB36" i="7"/>
  <c r="AC36" i="7"/>
  <c r="AD36" i="7"/>
  <c r="AE36" i="7"/>
  <c r="AF36" i="7"/>
  <c r="AG36" i="7"/>
  <c r="AH36" i="7"/>
  <c r="AI36" i="7"/>
  <c r="AJ36" i="7"/>
  <c r="AK36" i="7"/>
  <c r="AL36" i="7"/>
  <c r="AM36" i="7"/>
  <c r="AN36" i="7"/>
  <c r="AO36" i="7"/>
  <c r="AP36" i="7"/>
  <c r="AQ36" i="7"/>
  <c r="AR36" i="7"/>
  <c r="C37" i="7"/>
  <c r="D37" i="7"/>
  <c r="E37" i="7"/>
  <c r="F37" i="7"/>
  <c r="I37" i="7"/>
  <c r="J37" i="7"/>
  <c r="K37" i="7"/>
  <c r="L37" i="7"/>
  <c r="X37" i="7"/>
  <c r="Y37" i="7"/>
  <c r="Z37" i="7"/>
  <c r="AA37" i="7"/>
  <c r="AC37" i="7"/>
  <c r="AD37" i="7"/>
  <c r="AE37" i="7"/>
  <c r="AF37" i="7"/>
  <c r="AG37" i="7"/>
  <c r="AJ37" i="7"/>
  <c r="AK37" i="7"/>
  <c r="AL37" i="7"/>
  <c r="AM37" i="7"/>
  <c r="AP37" i="7"/>
  <c r="AQ37" i="7"/>
  <c r="AR37" i="7"/>
  <c r="AV14" i="6"/>
  <c r="AW14" i="6"/>
  <c r="AX14" i="6" s="1"/>
  <c r="AY14" i="6"/>
  <c r="AZ14" i="6"/>
  <c r="AV15" i="6"/>
  <c r="AW15" i="6"/>
  <c r="AX15" i="6"/>
  <c r="AY15" i="6"/>
  <c r="AZ15" i="6"/>
  <c r="AV16" i="6"/>
  <c r="AW16" i="6"/>
  <c r="AX16" i="6" s="1"/>
  <c r="AY16" i="6"/>
  <c r="AZ16" i="6"/>
  <c r="AV17" i="6"/>
  <c r="AX17" i="6" s="1"/>
  <c r="AW17" i="6"/>
  <c r="AY17" i="6"/>
  <c r="AZ17" i="6"/>
  <c r="AV18" i="6"/>
  <c r="AX18" i="6" s="1"/>
  <c r="AW18" i="6"/>
  <c r="AY18" i="6"/>
  <c r="AZ18" i="6"/>
  <c r="AV19" i="6"/>
  <c r="AX19" i="6" s="1"/>
  <c r="AW19" i="6"/>
  <c r="AY19" i="6"/>
  <c r="AZ19" i="6"/>
  <c r="AV20" i="6"/>
  <c r="AW20" i="6"/>
  <c r="AX20" i="6"/>
  <c r="AY20" i="6"/>
  <c r="AZ20" i="6"/>
  <c r="AV21" i="6"/>
  <c r="AW21" i="6"/>
  <c r="AX21" i="6"/>
  <c r="AY21" i="6"/>
  <c r="AZ21" i="6"/>
  <c r="AV22" i="6"/>
  <c r="AX22" i="6" s="1"/>
  <c r="AW22" i="6"/>
  <c r="AY22" i="6"/>
  <c r="AZ22" i="6"/>
  <c r="AV23" i="6"/>
  <c r="AX23" i="6" s="1"/>
  <c r="AW23" i="6"/>
  <c r="AY23" i="6"/>
  <c r="AZ23" i="6"/>
  <c r="AV24" i="6"/>
  <c r="AX24" i="6" s="1"/>
  <c r="AW24" i="6"/>
  <c r="AY24" i="6"/>
  <c r="AZ24" i="6"/>
  <c r="AV25" i="6"/>
  <c r="AW25" i="6"/>
  <c r="AY25" i="6"/>
  <c r="AZ25" i="6"/>
  <c r="AV26" i="6"/>
  <c r="AW26" i="6"/>
  <c r="AX26" i="6"/>
  <c r="AY26" i="6"/>
  <c r="AZ26" i="6"/>
  <c r="AV27" i="6"/>
  <c r="AW27" i="6"/>
  <c r="AX27" i="6"/>
  <c r="AY27" i="6"/>
  <c r="AZ27" i="6"/>
  <c r="AV28" i="6"/>
  <c r="AW28" i="6"/>
  <c r="AY28" i="6"/>
  <c r="AZ28" i="6"/>
  <c r="AV29" i="6"/>
  <c r="AX29" i="6" s="1"/>
  <c r="AW29" i="6"/>
  <c r="AY29" i="6"/>
  <c r="AZ29" i="6"/>
  <c r="AV30" i="6"/>
  <c r="AX30" i="6" s="1"/>
  <c r="AW30" i="6"/>
  <c r="AY30" i="6"/>
  <c r="AZ30" i="6"/>
  <c r="AV31" i="6"/>
  <c r="AW31" i="6"/>
  <c r="AX31" i="6"/>
  <c r="AY31" i="6"/>
  <c r="AZ31" i="6"/>
  <c r="B33" i="6"/>
  <c r="C33" i="6"/>
  <c r="D33" i="6"/>
  <c r="E33" i="6"/>
  <c r="F33" i="6"/>
  <c r="G33" i="6"/>
  <c r="G37" i="6" s="1"/>
  <c r="H33" i="6"/>
  <c r="I33" i="6"/>
  <c r="J33" i="6"/>
  <c r="K33" i="6"/>
  <c r="L33" i="6"/>
  <c r="V33" i="6"/>
  <c r="V37" i="6" s="1"/>
  <c r="W33" i="6"/>
  <c r="X33" i="6"/>
  <c r="Y33" i="6"/>
  <c r="Z33" i="6"/>
  <c r="AA33" i="6"/>
  <c r="AB33" i="6"/>
  <c r="AB37" i="6" s="1"/>
  <c r="AC33" i="6"/>
  <c r="AD33" i="6"/>
  <c r="AE33" i="6"/>
  <c r="AF33" i="6"/>
  <c r="AG33" i="6"/>
  <c r="AH33" i="6"/>
  <c r="AH37" i="6" s="1"/>
  <c r="AI33" i="6"/>
  <c r="AI37" i="6" s="1"/>
  <c r="AJ33" i="6"/>
  <c r="AK33" i="6"/>
  <c r="AL33" i="6"/>
  <c r="AM33" i="6"/>
  <c r="AN33" i="6"/>
  <c r="AN37" i="6" s="1"/>
  <c r="AO33" i="6"/>
  <c r="AP33" i="6"/>
  <c r="AQ33" i="6"/>
  <c r="AR33" i="6"/>
  <c r="B34" i="6"/>
  <c r="C34" i="6"/>
  <c r="D34" i="6"/>
  <c r="E34" i="6"/>
  <c r="F34" i="6"/>
  <c r="G34" i="6"/>
  <c r="H34" i="6"/>
  <c r="I34" i="6"/>
  <c r="I37" i="6" s="1"/>
  <c r="J34" i="6"/>
  <c r="K34" i="6"/>
  <c r="L34" i="6"/>
  <c r="V34" i="6"/>
  <c r="W34" i="6"/>
  <c r="X34" i="6"/>
  <c r="X37" i="6" s="1"/>
  <c r="Y34" i="6"/>
  <c r="Z34" i="6"/>
  <c r="AA34" i="6"/>
  <c r="AB34" i="6"/>
  <c r="AC34" i="6"/>
  <c r="AD34" i="6"/>
  <c r="AE34" i="6"/>
  <c r="AF34" i="6"/>
  <c r="AG34" i="6"/>
  <c r="AH34" i="6"/>
  <c r="AI34" i="6"/>
  <c r="AJ34" i="6"/>
  <c r="AJ37" i="6" s="1"/>
  <c r="AK34" i="6"/>
  <c r="AL34" i="6"/>
  <c r="AM34" i="6"/>
  <c r="AN34" i="6"/>
  <c r="AO34" i="6"/>
  <c r="AP34" i="6"/>
  <c r="AP37" i="6" s="1"/>
  <c r="AQ34" i="6"/>
  <c r="AR34" i="6"/>
  <c r="B35" i="6"/>
  <c r="C35" i="6"/>
  <c r="D35" i="6"/>
  <c r="E35" i="6"/>
  <c r="F35" i="6"/>
  <c r="G35" i="6"/>
  <c r="H35" i="6"/>
  <c r="I35" i="6"/>
  <c r="J35" i="6"/>
  <c r="K35" i="6"/>
  <c r="L35" i="6"/>
  <c r="V35" i="6"/>
  <c r="W35" i="6"/>
  <c r="X35" i="6"/>
  <c r="Y35" i="6"/>
  <c r="Z35" i="6"/>
  <c r="AA35" i="6"/>
  <c r="AB35" i="6"/>
  <c r="AC35" i="6"/>
  <c r="AD35" i="6"/>
  <c r="AE35" i="6"/>
  <c r="AF35" i="6"/>
  <c r="AG35" i="6"/>
  <c r="AH35" i="6"/>
  <c r="AI35" i="6"/>
  <c r="AJ35" i="6"/>
  <c r="AK35" i="6"/>
  <c r="AL35" i="6"/>
  <c r="AM35" i="6"/>
  <c r="AN35" i="6"/>
  <c r="AO35" i="6"/>
  <c r="AP35" i="6"/>
  <c r="AQ35" i="6"/>
  <c r="AR35" i="6"/>
  <c r="B36" i="6"/>
  <c r="C36" i="6"/>
  <c r="D36" i="6"/>
  <c r="E36" i="6"/>
  <c r="F36" i="6"/>
  <c r="G36" i="6"/>
  <c r="H36" i="6"/>
  <c r="I36" i="6"/>
  <c r="J36" i="6"/>
  <c r="K36" i="6"/>
  <c r="L36" i="6"/>
  <c r="M36" i="6"/>
  <c r="N36" i="6"/>
  <c r="O36" i="6"/>
  <c r="P36" i="6"/>
  <c r="Q36" i="6"/>
  <c r="R36" i="6"/>
  <c r="S36" i="6"/>
  <c r="T36" i="6"/>
  <c r="U36" i="6"/>
  <c r="V36" i="6"/>
  <c r="W36" i="6"/>
  <c r="X36" i="6"/>
  <c r="Y36" i="6"/>
  <c r="Z36" i="6"/>
  <c r="AA36" i="6"/>
  <c r="AB36" i="6"/>
  <c r="AC36" i="6"/>
  <c r="AD36" i="6"/>
  <c r="AE36" i="6"/>
  <c r="AF36" i="6"/>
  <c r="AG36" i="6"/>
  <c r="AH36" i="6"/>
  <c r="AI36" i="6"/>
  <c r="AJ36" i="6"/>
  <c r="AK36" i="6"/>
  <c r="AL36" i="6"/>
  <c r="AM36" i="6"/>
  <c r="AN36" i="6"/>
  <c r="AO36" i="6"/>
  <c r="AP36" i="6"/>
  <c r="AQ36" i="6"/>
  <c r="AR36" i="6"/>
  <c r="B37" i="6"/>
  <c r="C37" i="6"/>
  <c r="D37" i="6"/>
  <c r="E37" i="6"/>
  <c r="F37" i="6"/>
  <c r="H37" i="6"/>
  <c r="J37" i="6"/>
  <c r="K37" i="6"/>
  <c r="L37" i="6"/>
  <c r="W37" i="6"/>
  <c r="Y37" i="6"/>
  <c r="Z37" i="6"/>
  <c r="AA37" i="6"/>
  <c r="AC37" i="6"/>
  <c r="AD37" i="6"/>
  <c r="AE37" i="6"/>
  <c r="AF37" i="6"/>
  <c r="AG37" i="6"/>
  <c r="AK37" i="6"/>
  <c r="AL37" i="6"/>
  <c r="AM37" i="6"/>
  <c r="AO37" i="6"/>
  <c r="AQ37" i="6"/>
  <c r="AR37" i="6"/>
  <c r="AG14" i="4"/>
  <c r="AH14" i="4"/>
  <c r="AI14" i="4"/>
  <c r="AJ14" i="4"/>
  <c r="AK14" i="4"/>
  <c r="AG15" i="4"/>
  <c r="AH15" i="4"/>
  <c r="AI15" i="4"/>
  <c r="AJ15" i="4"/>
  <c r="AK15" i="4"/>
  <c r="AG16" i="4"/>
  <c r="AH16" i="4"/>
  <c r="AI16" i="4" s="1"/>
  <c r="AJ16" i="4"/>
  <c r="AK16" i="4"/>
  <c r="AG17" i="4"/>
  <c r="AI17" i="4" s="1"/>
  <c r="AH17" i="4"/>
  <c r="AJ17" i="4"/>
  <c r="AK17" i="4"/>
  <c r="AG18" i="4"/>
  <c r="AI18" i="4" s="1"/>
  <c r="AH18" i="4"/>
  <c r="AJ18" i="4"/>
  <c r="AK18" i="4"/>
  <c r="AG19" i="4"/>
  <c r="AH19" i="4"/>
  <c r="AJ19" i="4"/>
  <c r="AK19" i="4"/>
  <c r="AG20" i="4"/>
  <c r="AH20" i="4"/>
  <c r="AI20" i="4"/>
  <c r="AJ20" i="4"/>
  <c r="AK20" i="4"/>
  <c r="AG21" i="4"/>
  <c r="AH21" i="4"/>
  <c r="AI21" i="4"/>
  <c r="AJ21" i="4"/>
  <c r="AK21" i="4"/>
  <c r="AG22" i="4"/>
  <c r="AH22" i="4"/>
  <c r="AI22" i="4" s="1"/>
  <c r="AJ22" i="4"/>
  <c r="AK22" i="4"/>
  <c r="AG23" i="4"/>
  <c r="AI23" i="4" s="1"/>
  <c r="AH23" i="4"/>
  <c r="AJ23" i="4"/>
  <c r="AK23" i="4"/>
  <c r="AG24" i="4"/>
  <c r="AI24" i="4" s="1"/>
  <c r="AH24" i="4"/>
  <c r="AJ24" i="4"/>
  <c r="AK24" i="4"/>
  <c r="AG25" i="4"/>
  <c r="AH25" i="4"/>
  <c r="AJ25" i="4"/>
  <c r="AK25" i="4"/>
  <c r="AG26" i="4"/>
  <c r="AH26" i="4"/>
  <c r="AI26" i="4" s="1"/>
  <c r="AJ26" i="4"/>
  <c r="AK26" i="4"/>
  <c r="AG27" i="4"/>
  <c r="AH27" i="4"/>
  <c r="AI27" i="4"/>
  <c r="AJ27" i="4"/>
  <c r="AK27" i="4"/>
  <c r="AG28" i="4"/>
  <c r="AH28" i="4"/>
  <c r="AJ28" i="4"/>
  <c r="AK28" i="4"/>
  <c r="AG29" i="4"/>
  <c r="AH29" i="4"/>
  <c r="AJ29" i="4"/>
  <c r="AK29" i="4"/>
  <c r="AG30" i="4"/>
  <c r="AH30" i="4"/>
  <c r="AI30" i="4" s="1"/>
  <c r="AJ30" i="4"/>
  <c r="AK30" i="4"/>
  <c r="AG31" i="4"/>
  <c r="AH31" i="4"/>
  <c r="AI31" i="4"/>
  <c r="AJ31" i="4"/>
  <c r="AK31" i="4"/>
  <c r="AD33" i="4"/>
  <c r="AD34" i="4"/>
  <c r="AD35" i="4"/>
  <c r="AD36" i="4"/>
  <c r="AG14" i="3"/>
  <c r="AH14" i="3"/>
  <c r="AH32" i="3" s="1"/>
  <c r="AJ14" i="3"/>
  <c r="AK14" i="3"/>
  <c r="AG15" i="3"/>
  <c r="AH15" i="3"/>
  <c r="AI15" i="3"/>
  <c r="AJ15" i="3"/>
  <c r="AK15" i="3"/>
  <c r="AG16" i="3"/>
  <c r="AH16" i="3"/>
  <c r="AI16" i="3"/>
  <c r="AJ16" i="3"/>
  <c r="AK16" i="3"/>
  <c r="AG17" i="3"/>
  <c r="AI17" i="3" s="1"/>
  <c r="AH17" i="3"/>
  <c r="AJ17" i="3"/>
  <c r="AK17" i="3"/>
  <c r="AG18" i="3"/>
  <c r="AI18" i="3" s="1"/>
  <c r="AH18" i="3"/>
  <c r="AJ18" i="3"/>
  <c r="AK18" i="3"/>
  <c r="AG19" i="3"/>
  <c r="AH19" i="3"/>
  <c r="AJ19" i="3"/>
  <c r="AK19" i="3"/>
  <c r="AG20" i="3"/>
  <c r="AH20" i="3"/>
  <c r="AI20" i="3" s="1"/>
  <c r="AJ20" i="3"/>
  <c r="AK20" i="3"/>
  <c r="AG21" i="3"/>
  <c r="AH21" i="3"/>
  <c r="AI21" i="3"/>
  <c r="AJ21" i="3"/>
  <c r="AK21" i="3"/>
  <c r="AG22" i="3"/>
  <c r="AH22" i="3"/>
  <c r="AI22" i="3"/>
  <c r="AJ22" i="3"/>
  <c r="AK22" i="3"/>
  <c r="AG23" i="3"/>
  <c r="AI23" i="3" s="1"/>
  <c r="AH23" i="3"/>
  <c r="AJ23" i="3"/>
  <c r="AK23" i="3"/>
  <c r="AG24" i="3"/>
  <c r="AI24" i="3" s="1"/>
  <c r="AH24" i="3"/>
  <c r="AJ24" i="3"/>
  <c r="AK24" i="3"/>
  <c r="AG25" i="3"/>
  <c r="AH25" i="3"/>
  <c r="AJ25" i="3"/>
  <c r="AK25" i="3"/>
  <c r="AG26" i="3"/>
  <c r="AI26" i="3" s="1"/>
  <c r="AH26" i="3"/>
  <c r="AJ26" i="3"/>
  <c r="AK26" i="3"/>
  <c r="AG27" i="3"/>
  <c r="AH27" i="3"/>
  <c r="AI27" i="3"/>
  <c r="AJ27" i="3"/>
  <c r="AK27" i="3"/>
  <c r="AG28" i="3"/>
  <c r="AH28" i="3"/>
  <c r="AJ28" i="3"/>
  <c r="AK28" i="3"/>
  <c r="AG29" i="3"/>
  <c r="AI29" i="3" s="1"/>
  <c r="AH29" i="3"/>
  <c r="AJ29" i="3"/>
  <c r="AK29" i="3"/>
  <c r="AG30" i="3"/>
  <c r="AH30" i="3"/>
  <c r="AJ30" i="3"/>
  <c r="AK30" i="3"/>
  <c r="AG31" i="3"/>
  <c r="AI31" i="3" s="1"/>
  <c r="AH31" i="3"/>
  <c r="AJ31" i="3"/>
  <c r="AK31" i="3"/>
  <c r="AD33" i="3"/>
  <c r="AD37" i="3" s="1"/>
  <c r="AD34" i="3"/>
  <c r="AD35" i="3"/>
  <c r="AD36" i="3"/>
  <c r="B33" i="1"/>
  <c r="C33" i="1"/>
  <c r="C37" i="1" s="1"/>
  <c r="D33" i="1"/>
  <c r="E33" i="1"/>
  <c r="F33" i="1"/>
  <c r="G33" i="1"/>
  <c r="H33" i="1"/>
  <c r="H37" i="1" s="1"/>
  <c r="I33" i="1"/>
  <c r="I37" i="1" s="1"/>
  <c r="J33" i="1"/>
  <c r="K33" i="1"/>
  <c r="L33" i="1"/>
  <c r="V33" i="1"/>
  <c r="W33" i="1"/>
  <c r="W37" i="1" s="1"/>
  <c r="X33" i="1"/>
  <c r="X37" i="1" s="1"/>
  <c r="Y33" i="1"/>
  <c r="Z33" i="1"/>
  <c r="AA33" i="1"/>
  <c r="AB33" i="1"/>
  <c r="AC33" i="1"/>
  <c r="AC37" i="1" s="1"/>
  <c r="AD33" i="1"/>
  <c r="AD37" i="1" s="1"/>
  <c r="AE33" i="1"/>
  <c r="AF33" i="1"/>
  <c r="AG33" i="1"/>
  <c r="AH33" i="1"/>
  <c r="AI33" i="1"/>
  <c r="AI37" i="1" s="1"/>
  <c r="AJ33" i="1"/>
  <c r="AJ37" i="1" s="1"/>
  <c r="AK33" i="1"/>
  <c r="AL33" i="1"/>
  <c r="AM33" i="1"/>
  <c r="AN33" i="1"/>
  <c r="AO33" i="1"/>
  <c r="AP33" i="1"/>
  <c r="AP37" i="1" s="1"/>
  <c r="AQ33" i="1"/>
  <c r="AR33" i="1"/>
  <c r="B34" i="1"/>
  <c r="C34" i="1"/>
  <c r="D34" i="1"/>
  <c r="AS34" i="1" s="1"/>
  <c r="E34" i="1"/>
  <c r="F34" i="1"/>
  <c r="G34" i="1"/>
  <c r="H34" i="1"/>
  <c r="I34" i="1"/>
  <c r="J34" i="1"/>
  <c r="K34" i="1"/>
  <c r="L34" i="1"/>
  <c r="V34" i="1"/>
  <c r="W34" i="1"/>
  <c r="X34" i="1"/>
  <c r="Y34" i="1"/>
  <c r="Z34" i="1"/>
  <c r="AA34" i="1"/>
  <c r="AB34" i="1"/>
  <c r="AC34" i="1"/>
  <c r="AD34" i="1"/>
  <c r="AE34" i="1"/>
  <c r="AF34" i="1"/>
  <c r="AG34" i="1"/>
  <c r="AH34" i="1"/>
  <c r="AI34" i="1"/>
  <c r="AJ34" i="1"/>
  <c r="AK34" i="1"/>
  <c r="AL34" i="1"/>
  <c r="AM34" i="1"/>
  <c r="AM37" i="1" s="1"/>
  <c r="AN34" i="1"/>
  <c r="AO34" i="1"/>
  <c r="AP34" i="1"/>
  <c r="AQ34" i="1"/>
  <c r="AQ37" i="1" s="1"/>
  <c r="AR34" i="1"/>
  <c r="AR37" i="1"/>
  <c r="AO37" i="1"/>
  <c r="AN37" i="1"/>
  <c r="AL37" i="1"/>
  <c r="AK37" i="1"/>
  <c r="AH37" i="1"/>
  <c r="AG37" i="1"/>
  <c r="AF37" i="1"/>
  <c r="AE37" i="1"/>
  <c r="AB37" i="1"/>
  <c r="AA37" i="1"/>
  <c r="Z37" i="1"/>
  <c r="Y37" i="1"/>
  <c r="V37" i="1"/>
  <c r="L37" i="1"/>
  <c r="K37" i="1"/>
  <c r="J37" i="1"/>
  <c r="G37" i="1"/>
  <c r="F37" i="1"/>
  <c r="E37" i="1"/>
  <c r="D37" i="1"/>
  <c r="B36" i="1"/>
  <c r="AS36" i="1" s="1"/>
  <c r="C36" i="1"/>
  <c r="D36" i="1"/>
  <c r="E36" i="1"/>
  <c r="F36" i="1"/>
  <c r="G36" i="1"/>
  <c r="H36" i="1"/>
  <c r="I36" i="1"/>
  <c r="J36" i="1"/>
  <c r="K36" i="1"/>
  <c r="L36" i="1"/>
  <c r="M36" i="1"/>
  <c r="N36" i="1"/>
  <c r="O36" i="1"/>
  <c r="P36" i="1"/>
  <c r="Q36" i="1"/>
  <c r="R36" i="1"/>
  <c r="S36" i="1"/>
  <c r="T36" i="1"/>
  <c r="U36" i="1"/>
  <c r="V36" i="1"/>
  <c r="W36" i="1"/>
  <c r="X36" i="1"/>
  <c r="Y36" i="1"/>
  <c r="Z36" i="1"/>
  <c r="AA36" i="1"/>
  <c r="AB36" i="1"/>
  <c r="AC36" i="1"/>
  <c r="AD36" i="1"/>
  <c r="AE36" i="1"/>
  <c r="AF36" i="1"/>
  <c r="AG36" i="1"/>
  <c r="AH36" i="1"/>
  <c r="AI36" i="1"/>
  <c r="AJ36" i="1"/>
  <c r="AK36" i="1"/>
  <c r="AL36" i="1"/>
  <c r="AM36" i="1"/>
  <c r="AN36" i="1"/>
  <c r="AO36" i="1"/>
  <c r="AP36" i="1"/>
  <c r="AQ36" i="1"/>
  <c r="AR36" i="1"/>
  <c r="B35" i="1"/>
  <c r="C35" i="1"/>
  <c r="AS35" i="1" s="1"/>
  <c r="D35" i="1"/>
  <c r="E35" i="1"/>
  <c r="F35" i="1"/>
  <c r="G35" i="1"/>
  <c r="H35" i="1"/>
  <c r="I35" i="1"/>
  <c r="J35" i="1"/>
  <c r="K35" i="1"/>
  <c r="L35" i="1"/>
  <c r="V35" i="1"/>
  <c r="W35" i="1"/>
  <c r="X35" i="1"/>
  <c r="Y35" i="1"/>
  <c r="Z35" i="1"/>
  <c r="AA35" i="1"/>
  <c r="AB35" i="1"/>
  <c r="AC35" i="1"/>
  <c r="AD35" i="1"/>
  <c r="AE35" i="1"/>
  <c r="AF35" i="1"/>
  <c r="AG35" i="1"/>
  <c r="AH35" i="1"/>
  <c r="AI35" i="1"/>
  <c r="AJ35" i="1"/>
  <c r="AK35" i="1"/>
  <c r="AL35" i="1"/>
  <c r="AM35" i="1"/>
  <c r="AN35" i="1"/>
  <c r="AO35" i="1"/>
  <c r="AP35" i="1"/>
  <c r="AQ35" i="1"/>
  <c r="AR35" i="1"/>
  <c r="AV14" i="1"/>
  <c r="AV15" i="1"/>
  <c r="AX15" i="1" s="1"/>
  <c r="AV16" i="1"/>
  <c r="AX16" i="1" s="1"/>
  <c r="AV17" i="1"/>
  <c r="AV18" i="1"/>
  <c r="AV19" i="1"/>
  <c r="AX19" i="1" s="1"/>
  <c r="AV20" i="1"/>
  <c r="AV21" i="1"/>
  <c r="AX21" i="1" s="1"/>
  <c r="AV22" i="1"/>
  <c r="AX22" i="1" s="1"/>
  <c r="AV23" i="1"/>
  <c r="AV24" i="1"/>
  <c r="AV25" i="1"/>
  <c r="AX25" i="1" s="1"/>
  <c r="AV26" i="1"/>
  <c r="AV27" i="1"/>
  <c r="AX27" i="1" s="1"/>
  <c r="AV28" i="1"/>
  <c r="AV29" i="1"/>
  <c r="AV30" i="1"/>
  <c r="AV31" i="1"/>
  <c r="AW14" i="1"/>
  <c r="AW15" i="1"/>
  <c r="AW32" i="1" s="1"/>
  <c r="AW16" i="1"/>
  <c r="AW17" i="1"/>
  <c r="AW18" i="1"/>
  <c r="AW19" i="1"/>
  <c r="AW20" i="1"/>
  <c r="AW21" i="1"/>
  <c r="AW22" i="1"/>
  <c r="AW23" i="1"/>
  <c r="AW24" i="1"/>
  <c r="AW25" i="1"/>
  <c r="AW26" i="1"/>
  <c r="AW27" i="1"/>
  <c r="AW28" i="1"/>
  <c r="AW29" i="1"/>
  <c r="AW30" i="1"/>
  <c r="AW31" i="1"/>
  <c r="AZ31" i="1"/>
  <c r="AY31" i="1"/>
  <c r="AX31" i="1"/>
  <c r="AZ30" i="1"/>
  <c r="AY30" i="1"/>
  <c r="AX30" i="1"/>
  <c r="AZ29" i="1"/>
  <c r="AY29" i="1"/>
  <c r="AX29" i="1"/>
  <c r="AZ28" i="1"/>
  <c r="AY28" i="1"/>
  <c r="AZ27" i="1"/>
  <c r="AY27" i="1"/>
  <c r="AZ26" i="1"/>
  <c r="AY26" i="1"/>
  <c r="AX26" i="1"/>
  <c r="AZ25" i="1"/>
  <c r="AY25" i="1"/>
  <c r="AZ24" i="1"/>
  <c r="AY24" i="1"/>
  <c r="AX24" i="1"/>
  <c r="AZ23" i="1"/>
  <c r="AY23" i="1"/>
  <c r="AX23" i="1"/>
  <c r="AZ22" i="1"/>
  <c r="AY22" i="1"/>
  <c r="AZ21" i="1"/>
  <c r="AY21" i="1"/>
  <c r="AZ20" i="1"/>
  <c r="AY20" i="1"/>
  <c r="AX20" i="1"/>
  <c r="AZ19" i="1"/>
  <c r="AY19" i="1"/>
  <c r="AZ18" i="1"/>
  <c r="AY18" i="1"/>
  <c r="AX18" i="1"/>
  <c r="AZ17" i="1"/>
  <c r="AY17" i="1"/>
  <c r="AX17" i="1"/>
  <c r="AZ16" i="1"/>
  <c r="AY16" i="1"/>
  <c r="AZ15" i="1"/>
  <c r="AY15" i="1"/>
  <c r="AZ14" i="1"/>
  <c r="AY14" i="1"/>
  <c r="AX14" i="1"/>
  <c r="AI30" i="3" l="1"/>
  <c r="AG32" i="3"/>
  <c r="AI32" i="3" s="1"/>
  <c r="AH32" i="4"/>
  <c r="AS35" i="7"/>
  <c r="AW32" i="8"/>
  <c r="AP18" i="10"/>
  <c r="AP32" i="10"/>
  <c r="AW32" i="12"/>
  <c r="BY32" i="15"/>
  <c r="AS34" i="7"/>
  <c r="AX15" i="13"/>
  <c r="AV32" i="13"/>
  <c r="AX32" i="13" s="1"/>
  <c r="AV32" i="1"/>
  <c r="AX32" i="1" s="1"/>
  <c r="AI19" i="3"/>
  <c r="AI29" i="4"/>
  <c r="AI25" i="4"/>
  <c r="AS36" i="6"/>
  <c r="AS33" i="6"/>
  <c r="AX30" i="7"/>
  <c r="AX19" i="7"/>
  <c r="AS34" i="8"/>
  <c r="AX25" i="8"/>
  <c r="AX18" i="8"/>
  <c r="AV32" i="8"/>
  <c r="AV32" i="12"/>
  <c r="AX16" i="12"/>
  <c r="AS33" i="13"/>
  <c r="AS37" i="13" s="1"/>
  <c r="AS33" i="12"/>
  <c r="AS37" i="12" s="1"/>
  <c r="B37" i="12"/>
  <c r="AS35" i="12"/>
  <c r="AS33" i="1"/>
  <c r="AS37" i="1" s="1"/>
  <c r="AW32" i="6"/>
  <c r="B37" i="7"/>
  <c r="AS35" i="8"/>
  <c r="AK34" i="10"/>
  <c r="AD35" i="10"/>
  <c r="AD36" i="10"/>
  <c r="AD37" i="10"/>
  <c r="X35" i="10"/>
  <c r="X36" i="10"/>
  <c r="X37" i="10"/>
  <c r="I35" i="10"/>
  <c r="AK35" i="10" s="1"/>
  <c r="I36" i="10"/>
  <c r="I37" i="10"/>
  <c r="C35" i="10"/>
  <c r="C36" i="10"/>
  <c r="C37" i="10"/>
  <c r="AS36" i="12"/>
  <c r="G37" i="15"/>
  <c r="BS34" i="15"/>
  <c r="BS37" i="15"/>
  <c r="AU37" i="15"/>
  <c r="BG37" i="15"/>
  <c r="BX32" i="15"/>
  <c r="BX29" i="15"/>
  <c r="BW32" i="15"/>
  <c r="AS33" i="8"/>
  <c r="AS37" i="8" s="1"/>
  <c r="B37" i="1"/>
  <c r="AI19" i="4"/>
  <c r="AS34" i="6"/>
  <c r="AX25" i="6"/>
  <c r="AS36" i="7"/>
  <c r="AS33" i="7"/>
  <c r="AX30" i="8"/>
  <c r="AX19" i="8"/>
  <c r="AP24" i="10"/>
  <c r="AS36" i="13"/>
  <c r="BS35" i="15"/>
  <c r="AX18" i="7"/>
  <c r="AV32" i="7"/>
  <c r="AX32" i="7" s="1"/>
  <c r="AI25" i="3"/>
  <c r="AI14" i="3"/>
  <c r="AD37" i="4"/>
  <c r="AS35" i="6"/>
  <c r="AW32" i="7"/>
  <c r="B37" i="8"/>
  <c r="AX22" i="12"/>
  <c r="AS35" i="13"/>
  <c r="BX17" i="15"/>
  <c r="AK33" i="10"/>
  <c r="AG32" i="4"/>
  <c r="AI32" i="4" s="1"/>
  <c r="AV32" i="6"/>
  <c r="AX32" i="6" s="1"/>
  <c r="AI37" i="10"/>
  <c r="AC37" i="10"/>
  <c r="W37" i="10"/>
  <c r="H37" i="10"/>
  <c r="B37" i="10"/>
  <c r="BX14" i="15"/>
  <c r="AH37" i="10"/>
  <c r="AB37" i="10"/>
  <c r="V37" i="10"/>
  <c r="G37" i="10"/>
  <c r="AI36" i="10"/>
  <c r="AC36" i="10"/>
  <c r="W36" i="10"/>
  <c r="H36" i="10"/>
  <c r="B36" i="10"/>
  <c r="AS37" i="6" l="1"/>
  <c r="AX32" i="8"/>
  <c r="AK37" i="10"/>
  <c r="AS37" i="7"/>
  <c r="AK36" i="10"/>
  <c r="AX32" i="12"/>
</calcChain>
</file>

<file path=xl/sharedStrings.xml><?xml version="1.0" encoding="utf-8"?>
<sst xmlns="http://schemas.openxmlformats.org/spreadsheetml/2006/main" count="5790" uniqueCount="315">
  <si>
    <t>Land Title Cluster</t>
  </si>
  <si>
    <t>Data Checking Log</t>
  </si>
  <si>
    <t>July 15 2014</t>
  </si>
  <si>
    <t>Sarah Fitterer and Rebecca Wilmott, the two title searchers in year 1 of the grant have completed the first datachecking exercise.</t>
  </si>
  <si>
    <t>After a month + of work, and approximately 700 new titles entered, they conducted a data-checking exercise, with each re-tracing a sample of the other's title/transfer searches (5%). They were given the following instructions:</t>
  </si>
  <si>
    <t>Instructions for data check: For the data checking, I want to start with a data sample of about 5%. We’ll follow the instructions that I gave to you on Thursday, which means we’ll be doing little title searches starting with data that we select at various intervals and entering those searches in the new copy database. Working with the consolidated lists that each of you sent (Sarah working with Rebecca’s list and vice versa) I want you to sample at the following intervals: Sarah should sample Rebecca’s data at every 95th line; Rebecca should sample Sarah’s data at every 80th line. Starting from those selected titles, you’ll conduct title searches for no more than 4 titles/transfers per property selected. Enter that data in the Copy database (the red/pink one).</t>
  </si>
  <si>
    <t>Then Jordan Stanger-Ross (Chair, Land Title Cluster) checked data manually to note inconsistencies</t>
  </si>
  <si>
    <t>Code: y= identical; n = not identical; ok= not identical field but meaning clearly identical; e = empty cells in both</t>
  </si>
  <si>
    <t>Category Totals</t>
  </si>
  <si>
    <t>Title #</t>
  </si>
  <si>
    <t>169474L</t>
  </si>
  <si>
    <t>128302L</t>
  </si>
  <si>
    <t>4289L</t>
  </si>
  <si>
    <t>106940L</t>
  </si>
  <si>
    <t>257906L</t>
  </si>
  <si>
    <t>613400L</t>
  </si>
  <si>
    <t>R91233L</t>
  </si>
  <si>
    <t>H34777L</t>
  </si>
  <si>
    <t>99852K</t>
  </si>
  <si>
    <t>81809I</t>
  </si>
  <si>
    <t>60544I</t>
  </si>
  <si>
    <t>132927L</t>
  </si>
  <si>
    <t>32053K</t>
  </si>
  <si>
    <t>640816L</t>
  </si>
  <si>
    <t>159099L</t>
  </si>
  <si>
    <t>153385L</t>
  </si>
  <si>
    <t>93693I</t>
  </si>
  <si>
    <t>1246E</t>
  </si>
  <si>
    <t>109656L</t>
  </si>
  <si>
    <t>532857L</t>
  </si>
  <si>
    <t>23544I</t>
  </si>
  <si>
    <t>14054L</t>
  </si>
  <si>
    <t>109655L</t>
  </si>
  <si>
    <t>489257L</t>
  </si>
  <si>
    <t>A18614L</t>
  </si>
  <si>
    <t>99635I</t>
  </si>
  <si>
    <t>11361K</t>
  </si>
  <si>
    <t>185137L</t>
  </si>
  <si>
    <t>107304L</t>
  </si>
  <si>
    <t>631917L</t>
  </si>
  <si>
    <t>48700K</t>
  </si>
  <si>
    <t>90176E</t>
  </si>
  <si>
    <t>207557L</t>
  </si>
  <si>
    <t>36306L</t>
  </si>
  <si>
    <t>Total Identical</t>
  </si>
  <si>
    <t>Total Not Identical</t>
  </si>
  <si>
    <t>Percent Identical (of Y and N)</t>
  </si>
  <si>
    <t>Total Ok</t>
  </si>
  <si>
    <t>Total Empty</t>
  </si>
  <si>
    <t>Original Researcher</t>
  </si>
  <si>
    <t>Sarah</t>
  </si>
  <si>
    <t>Rebecca</t>
  </si>
  <si>
    <t>Traces</t>
  </si>
  <si>
    <t>y</t>
  </si>
  <si>
    <t>n</t>
  </si>
  <si>
    <t>ok</t>
  </si>
  <si>
    <t>Date</t>
  </si>
  <si>
    <t>e</t>
  </si>
  <si>
    <t>Transfer Date</t>
  </si>
  <si>
    <t>Properties</t>
  </si>
  <si>
    <t>Owners</t>
  </si>
  <si>
    <t>Consideration</t>
  </si>
  <si>
    <t>Declared Value</t>
  </si>
  <si>
    <t>Market Value</t>
  </si>
  <si>
    <t>Sellers</t>
  </si>
  <si>
    <t>Lawyers</t>
  </si>
  <si>
    <t>Joint Tenants</t>
  </si>
  <si>
    <t>Ownership Split</t>
  </si>
  <si>
    <t>Preceding Titles</t>
  </si>
  <si>
    <t>Related Titles</t>
  </si>
  <si>
    <t>Corrections</t>
  </si>
  <si>
    <t>n/a</t>
  </si>
  <si>
    <t>Notes</t>
  </si>
  <si>
    <t>Doc lots</t>
  </si>
  <si>
    <t>Other documents</t>
  </si>
  <si>
    <t>Totals</t>
  </si>
  <si>
    <t>Total</t>
  </si>
  <si>
    <t>Total "ok"</t>
  </si>
  <si>
    <t>Percent Identical (of y and n)</t>
  </si>
  <si>
    <t>317114L</t>
  </si>
  <si>
    <t>235129L</t>
  </si>
  <si>
    <t>80933I</t>
  </si>
  <si>
    <t>263711L</t>
  </si>
  <si>
    <t>133586L</t>
  </si>
  <si>
    <t>146172L</t>
  </si>
  <si>
    <t>203035L</t>
  </si>
  <si>
    <t>74196K</t>
  </si>
  <si>
    <t>203034L</t>
  </si>
  <si>
    <t>132053L</t>
  </si>
  <si>
    <t>49463I</t>
  </si>
  <si>
    <t>R82829L</t>
  </si>
  <si>
    <t>66929I</t>
  </si>
  <si>
    <t>N53850L</t>
  </si>
  <si>
    <t>261357L</t>
  </si>
  <si>
    <t>402644L</t>
  </si>
  <si>
    <t>261358L</t>
  </si>
  <si>
    <t>179583L</t>
  </si>
  <si>
    <t>n (off by a day)</t>
  </si>
  <si>
    <t>n (Market and Consideration inverted)</t>
  </si>
  <si>
    <t>ok (diff: "The")</t>
  </si>
  <si>
    <t>n (boat address)</t>
  </si>
  <si>
    <t>n (address different)</t>
  </si>
  <si>
    <t>n (LIVE entry missing second seller)</t>
  </si>
  <si>
    <t>n (diff: Live 2372/Ave; Copy: 3372/no street)</t>
  </si>
  <si>
    <t>n (diff: LIVE has City Hall address)</t>
  </si>
  <si>
    <t>n (diff: LIVE includes middle name)</t>
  </si>
  <si>
    <t>n (Live: Ave; Copy: St)</t>
  </si>
  <si>
    <t>n (building vs. bldg)</t>
  </si>
  <si>
    <t>n (COPY doc lots notes inverted)</t>
  </si>
  <si>
    <t>n (diff: COPY has ML)</t>
  </si>
  <si>
    <t>NOTE: wasn't actually done in LIVE database; the problem of data checking blocks that haven't been finished</t>
  </si>
  <si>
    <t xml:space="preserve">y </t>
  </si>
  <si>
    <t xml:space="preserve">ok </t>
  </si>
  <si>
    <t>n-</t>
  </si>
  <si>
    <t xml:space="preserve">n </t>
  </si>
  <si>
    <t>113084L</t>
  </si>
  <si>
    <t>113085L</t>
  </si>
  <si>
    <t>174538L</t>
  </si>
  <si>
    <t>415821L</t>
  </si>
  <si>
    <t>273896L</t>
  </si>
  <si>
    <t>89214I</t>
  </si>
  <si>
    <t>27095L</t>
  </si>
  <si>
    <t>464718L</t>
  </si>
  <si>
    <t>591621L</t>
  </si>
  <si>
    <t>M55625L</t>
  </si>
  <si>
    <t>M55628L</t>
  </si>
  <si>
    <t>14945I</t>
  </si>
  <si>
    <t>408522L</t>
  </si>
  <si>
    <t>55699L</t>
  </si>
  <si>
    <t>527829L</t>
  </si>
  <si>
    <t>535921L</t>
  </si>
  <si>
    <t>195871L</t>
  </si>
  <si>
    <t>25404E</t>
  </si>
  <si>
    <t>15744L</t>
  </si>
  <si>
    <t>61705L</t>
  </si>
  <si>
    <t>65851K</t>
  </si>
  <si>
    <t>R124151L</t>
  </si>
  <si>
    <t>y - FIX</t>
  </si>
  <si>
    <t>n- illegible</t>
  </si>
  <si>
    <t>ok - format</t>
  </si>
  <si>
    <t>n-format</t>
  </si>
  <si>
    <t>n - format</t>
  </si>
  <si>
    <t>ok - illegible</t>
  </si>
  <si>
    <t>n-ambig</t>
  </si>
  <si>
    <t>n - FIX</t>
  </si>
  <si>
    <t>Rebeca</t>
  </si>
  <si>
    <t>Ariel</t>
  </si>
  <si>
    <t>637458L</t>
  </si>
  <si>
    <t>J72242L</t>
  </si>
  <si>
    <t>D35355L</t>
  </si>
  <si>
    <t>P10918L</t>
  </si>
  <si>
    <t>D25469L</t>
  </si>
  <si>
    <t>E60652L</t>
  </si>
  <si>
    <t>94590E</t>
  </si>
  <si>
    <t>170951L</t>
  </si>
  <si>
    <t>8450E</t>
  </si>
  <si>
    <t>P41779L</t>
  </si>
  <si>
    <t>7315K</t>
  </si>
  <si>
    <t>M25935L</t>
  </si>
  <si>
    <t>565003L</t>
  </si>
  <si>
    <t>J75381L</t>
  </si>
  <si>
    <t>397079L</t>
  </si>
  <si>
    <t>G86556L</t>
  </si>
  <si>
    <t>27086I</t>
  </si>
  <si>
    <t>D71958L</t>
  </si>
  <si>
    <t>24994I</t>
  </si>
  <si>
    <t>A29478L</t>
  </si>
  <si>
    <t>1939K</t>
  </si>
  <si>
    <t>442293L</t>
  </si>
  <si>
    <t>153999L</t>
  </si>
  <si>
    <t>283489L</t>
  </si>
  <si>
    <t>132250L</t>
  </si>
  <si>
    <t>Then Sarah Fitterer (Land Title Cluster) checked data manually to note inconsistencies</t>
  </si>
  <si>
    <t>Instructions given: The first round of datachecking will look a little different for the following reasons: 1) Each researcher has entered less than 130 titles, and have not done enough rounds of a block to do traces. 2) Ariel completed a block that was started last summer, so if we included the trace component of data checking, she would be checking work from last summer. So for this round, Ariel is doing a 10% sample of Rebeca's titles and Rebeca is doing an 8% sample of Ariel's. Enter the data into the Copy database, compare with the LIVE and enter the information into the template here. Sarah and researchers will discuss findings.</t>
  </si>
  <si>
    <t>After three weeks of work and approximately 220 titles entered in the database, they completed a rough 9%  sample of existing data, according to the following instructions</t>
  </si>
  <si>
    <r>
      <rPr>
        <b/>
        <sz val="12"/>
        <color theme="1"/>
        <rFont val="Calibri"/>
        <family val="2"/>
        <scheme val="minor"/>
      </rPr>
      <t>Ariel Merriam and Rebeca Salas</t>
    </r>
    <r>
      <rPr>
        <sz val="12"/>
        <color theme="1"/>
        <rFont val="Calibri"/>
        <family val="2"/>
        <charset val="134"/>
        <scheme val="minor"/>
      </rPr>
      <t>, the two title searchers in year 2 of the grant have completed the first datachecking exercise.</t>
    </r>
  </si>
  <si>
    <t>499800L</t>
  </si>
  <si>
    <t>119578L</t>
  </si>
  <si>
    <t>589582L</t>
  </si>
  <si>
    <t>563718L</t>
  </si>
  <si>
    <t>7181K</t>
  </si>
  <si>
    <t>171455L</t>
  </si>
  <si>
    <t>499167L</t>
  </si>
  <si>
    <t>3624L</t>
  </si>
  <si>
    <t>K39294L</t>
  </si>
  <si>
    <t>5127L</t>
  </si>
  <si>
    <t>D25164L</t>
  </si>
  <si>
    <t>44802L</t>
  </si>
  <si>
    <t>A83919L</t>
  </si>
  <si>
    <t>M20769L</t>
  </si>
  <si>
    <t>119872L</t>
  </si>
  <si>
    <t>76867I</t>
  </si>
  <si>
    <t>537579L</t>
  </si>
  <si>
    <t>339120L</t>
  </si>
  <si>
    <t>487987L</t>
  </si>
  <si>
    <t>E63522L</t>
  </si>
  <si>
    <t>91863K</t>
  </si>
  <si>
    <t>J28056L</t>
  </si>
  <si>
    <t>L121324L</t>
  </si>
  <si>
    <t>93390L</t>
  </si>
  <si>
    <t>502033L</t>
  </si>
  <si>
    <t>13773E</t>
  </si>
  <si>
    <t>C7827L</t>
  </si>
  <si>
    <t>610277L</t>
  </si>
  <si>
    <t>578L</t>
  </si>
  <si>
    <t>129073L</t>
  </si>
  <si>
    <t>D71913L</t>
  </si>
  <si>
    <t>644965L</t>
  </si>
  <si>
    <t>542955L</t>
  </si>
  <si>
    <t>177869L</t>
  </si>
  <si>
    <t>Date: 2015-06-25</t>
  </si>
  <si>
    <t>Date: 2015-05-26</t>
  </si>
  <si>
    <r>
      <t>Ariel Merriam and Rebeca Salas</t>
    </r>
    <r>
      <rPr>
        <sz val="12"/>
        <color rgb="FF000000"/>
        <rFont val="Calibri"/>
        <family val="2"/>
        <scheme val="minor"/>
      </rPr>
      <t>, the two title searchers in year 2 of the grant have completed the second datachecking exercise.</t>
    </r>
  </si>
  <si>
    <t>After one month of work since the last data checking exercise and approximately 680 new titles entered in the database, they completed a rough 5%  sample of new data.</t>
  </si>
  <si>
    <t>Date: 2015-07-15</t>
  </si>
  <si>
    <r>
      <t>Ariel Merriam and Rebeca Salas</t>
    </r>
    <r>
      <rPr>
        <sz val="12"/>
        <color rgb="FF000000"/>
        <rFont val="Calibri"/>
        <family val="2"/>
        <scheme val="minor"/>
      </rPr>
      <t>, the two title searchers in year 2 of the grant have completed the third datachecking exercise.</t>
    </r>
  </si>
  <si>
    <t>After three weeks of work since the last data checking exercise and approximately 580 new titles entered in the database, they completed a rough 5%  sample of new data.</t>
  </si>
  <si>
    <t>381551L</t>
  </si>
  <si>
    <t>E71949L</t>
  </si>
  <si>
    <t>56419K</t>
  </si>
  <si>
    <t>191218L</t>
  </si>
  <si>
    <t>G69878L</t>
  </si>
  <si>
    <t>103061L</t>
  </si>
  <si>
    <t>436052L</t>
  </si>
  <si>
    <t>16192K</t>
  </si>
  <si>
    <t>337264L</t>
  </si>
  <si>
    <t>D62130L</t>
  </si>
  <si>
    <t>9217I</t>
  </si>
  <si>
    <t>498675L</t>
  </si>
  <si>
    <t>61999L</t>
  </si>
  <si>
    <t>424255L</t>
  </si>
  <si>
    <t>62383E</t>
  </si>
  <si>
    <t>48511I</t>
  </si>
  <si>
    <t>18024L</t>
  </si>
  <si>
    <t>94049L</t>
  </si>
  <si>
    <t>H64345L</t>
  </si>
  <si>
    <t>5834K</t>
  </si>
  <si>
    <t>53107K</t>
  </si>
  <si>
    <t>489992L</t>
  </si>
  <si>
    <t>F79000L</t>
  </si>
  <si>
    <t>606055L</t>
  </si>
  <si>
    <t>154930L</t>
  </si>
  <si>
    <t>58597K</t>
  </si>
  <si>
    <t>58190L</t>
  </si>
  <si>
    <t>F84904L</t>
  </si>
  <si>
    <t>196043L</t>
  </si>
  <si>
    <t>92060E</t>
  </si>
  <si>
    <t>392240L</t>
  </si>
  <si>
    <t>513965L</t>
  </si>
  <si>
    <t>118045L</t>
  </si>
  <si>
    <r>
      <t>Ariel Merriam and Rebeca Salas</t>
    </r>
    <r>
      <rPr>
        <sz val="12"/>
        <color rgb="FF000000"/>
        <rFont val="Calibri"/>
        <family val="2"/>
        <scheme val="minor"/>
      </rPr>
      <t>, the two title searchers in year 2 of the grant have completed the fourth datachecking exercise.</t>
    </r>
  </si>
  <si>
    <t>After one month of work since the last data checking exercise and approximately 1150 new titles entered in the database, they completed a rough 5%  sample of new data.</t>
  </si>
  <si>
    <t>Date: 2015-08-18</t>
  </si>
  <si>
    <t>Researcher</t>
  </si>
  <si>
    <t>90266K</t>
  </si>
  <si>
    <t>76708I</t>
  </si>
  <si>
    <t>227814L</t>
  </si>
  <si>
    <t>40507L</t>
  </si>
  <si>
    <t>73897L</t>
  </si>
  <si>
    <t>172881L</t>
  </si>
  <si>
    <t>25318I</t>
  </si>
  <si>
    <t>M77845L</t>
  </si>
  <si>
    <t>50613I</t>
  </si>
  <si>
    <t>96013K</t>
  </si>
  <si>
    <t>334722L</t>
  </si>
  <si>
    <t>548003L</t>
  </si>
  <si>
    <t>98117K</t>
  </si>
  <si>
    <t>170340L</t>
  </si>
  <si>
    <t>534069L</t>
  </si>
  <si>
    <t>52445L</t>
  </si>
  <si>
    <t>147381L</t>
  </si>
  <si>
    <t>52495L</t>
  </si>
  <si>
    <t>14798L</t>
  </si>
  <si>
    <t>283865L</t>
  </si>
  <si>
    <t>543356L</t>
  </si>
  <si>
    <t>24708K</t>
  </si>
  <si>
    <t>J4168L</t>
  </si>
  <si>
    <t>482027L</t>
  </si>
  <si>
    <t>H100432L</t>
  </si>
  <si>
    <t>Y</t>
  </si>
  <si>
    <t>164629L</t>
  </si>
  <si>
    <t>367416L</t>
  </si>
  <si>
    <t>156927L</t>
  </si>
  <si>
    <t>64785E</t>
  </si>
  <si>
    <t>72462L</t>
  </si>
  <si>
    <t>90265K</t>
  </si>
  <si>
    <t>76707I</t>
  </si>
  <si>
    <t>197818L</t>
  </si>
  <si>
    <t>40506L</t>
  </si>
  <si>
    <t>91109K</t>
  </si>
  <si>
    <t>30547E</t>
  </si>
  <si>
    <t>22748E</t>
  </si>
  <si>
    <t>H99691L</t>
  </si>
  <si>
    <t>51029I</t>
  </si>
  <si>
    <t>329152L</t>
  </si>
  <si>
    <t>87270K</t>
  </si>
  <si>
    <t>364532L</t>
  </si>
  <si>
    <t>138454L</t>
  </si>
  <si>
    <t>14799L</t>
  </si>
  <si>
    <t>208060L</t>
  </si>
  <si>
    <t>628889L</t>
  </si>
  <si>
    <t>A61056L</t>
  </si>
  <si>
    <t>517899L</t>
  </si>
  <si>
    <t>45169L</t>
  </si>
  <si>
    <t>7855I</t>
  </si>
  <si>
    <t>349731L</t>
  </si>
  <si>
    <t>8559K</t>
  </si>
  <si>
    <t>52800L</t>
  </si>
  <si>
    <t>158142L</t>
  </si>
  <si>
    <t>34021L</t>
  </si>
  <si>
    <t>351757L</t>
  </si>
  <si>
    <t>158735L</t>
  </si>
  <si>
    <t>146132L</t>
  </si>
  <si>
    <t>99025K</t>
  </si>
  <si>
    <t>115575L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</si>
</sst>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2"/>
      <color theme="1"/>
      <name val="Calibri"/>
      <family val="2"/>
      <charset val="134"/>
      <scheme val="minor"/>
    </font>
    <font>
      <b/>
      <sz val="12"/>
      <color theme="1"/>
      <name val="Calibri"/>
      <family val="2"/>
      <scheme val="minor"/>
    </font>
    <font>
      <sz val="8"/>
      <color theme="1"/>
      <name val="Calibri"/>
      <family val="2"/>
      <scheme val="minor"/>
    </font>
    <font>
      <sz val="6"/>
      <color theme="1"/>
      <name val="Calibri"/>
      <family val="2"/>
      <scheme val="minor"/>
    </font>
    <font>
      <sz val="12"/>
      <name val="Calibri"/>
      <family val="2"/>
      <scheme val="minor"/>
    </font>
    <font>
      <b/>
      <sz val="12"/>
      <color rgb="FFD5501B"/>
      <name val="Calibri"/>
      <family val="2"/>
      <scheme val="minor"/>
    </font>
    <font>
      <u/>
      <sz val="12"/>
      <color theme="10"/>
      <name val="Calibri"/>
      <family val="2"/>
      <scheme val="minor"/>
    </font>
    <font>
      <u/>
      <sz val="12"/>
      <color theme="11"/>
      <name val="Calibri"/>
      <family val="2"/>
      <scheme val="minor"/>
    </font>
    <font>
      <sz val="12"/>
      <color rgb="FF000000"/>
      <name val="Calibri"/>
      <family val="2"/>
      <scheme val="minor"/>
    </font>
    <font>
      <b/>
      <sz val="12"/>
      <color rgb="FF000000"/>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rgb="FFFFFF00"/>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rgb="FFFF0000"/>
        <bgColor indexed="64"/>
      </patternFill>
    </fill>
    <fill>
      <patternFill patternType="solid">
        <fgColor theme="6" tint="0.79998168889431442"/>
        <bgColor indexed="64"/>
      </patternFill>
    </fill>
    <fill>
      <patternFill patternType="solid">
        <fgColor rgb="FFCCFFCC"/>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1">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29">
    <xf numFmtId="0" fontId="0" fillId="0" borderId="0" xfId="0"/>
    <xf numFmtId="0" fontId="2" fillId="2" borderId="0" xfId="0" applyFont="1" applyFill="1" applyAlignment="1">
      <alignment vertical="top" wrapText="1"/>
    </xf>
    <xf numFmtId="0" fontId="3" fillId="0" borderId="0" xfId="0" applyFont="1" applyAlignment="1">
      <alignment vertical="top" wrapText="1"/>
    </xf>
    <xf numFmtId="0" fontId="4" fillId="3" borderId="0" xfId="0" applyFont="1" applyFill="1"/>
    <xf numFmtId="0" fontId="0" fillId="0" borderId="0" xfId="0" applyFont="1"/>
    <xf numFmtId="0" fontId="0" fillId="4" borderId="0" xfId="0" applyFill="1"/>
    <xf numFmtId="0" fontId="0" fillId="5" borderId="0" xfId="0" applyFill="1"/>
    <xf numFmtId="0" fontId="0" fillId="0" borderId="0" xfId="0" applyAlignment="1">
      <alignment wrapText="1"/>
    </xf>
    <xf numFmtId="1" fontId="5" fillId="2" borderId="0" xfId="0" applyNumberFormat="1" applyFont="1" applyFill="1"/>
    <xf numFmtId="0" fontId="0" fillId="6" borderId="0" xfId="0" applyFill="1"/>
    <xf numFmtId="1" fontId="5" fillId="6" borderId="0" xfId="0" applyNumberFormat="1" applyFont="1" applyFill="1"/>
    <xf numFmtId="0" fontId="0" fillId="0" borderId="0" xfId="0" applyFill="1"/>
    <xf numFmtId="0" fontId="0" fillId="6" borderId="0" xfId="0" applyFill="1" applyAlignment="1">
      <alignment wrapText="1"/>
    </xf>
    <xf numFmtId="1" fontId="5" fillId="6" borderId="0" xfId="0" applyNumberFormat="1" applyFont="1" applyFill="1" applyAlignment="1">
      <alignment wrapText="1"/>
    </xf>
    <xf numFmtId="0" fontId="0" fillId="3" borderId="0" xfId="0" applyFill="1"/>
    <xf numFmtId="1" fontId="0" fillId="0" borderId="0" xfId="0" applyNumberFormat="1"/>
    <xf numFmtId="1" fontId="0" fillId="7" borderId="0" xfId="0" applyNumberFormat="1" applyFill="1"/>
    <xf numFmtId="0" fontId="0" fillId="8" borderId="0" xfId="0" applyFill="1"/>
    <xf numFmtId="0" fontId="0" fillId="8" borderId="0" xfId="0" applyFont="1" applyFill="1"/>
    <xf numFmtId="0" fontId="0" fillId="2" borderId="0" xfId="0" applyFill="1"/>
    <xf numFmtId="0" fontId="0" fillId="0" borderId="1" xfId="0" applyBorder="1"/>
    <xf numFmtId="0" fontId="0" fillId="0" borderId="1" xfId="0" applyFill="1" applyBorder="1"/>
    <xf numFmtId="0" fontId="0" fillId="2" borderId="1" xfId="0" applyFill="1" applyBorder="1"/>
    <xf numFmtId="0" fontId="0" fillId="3" borderId="1" xfId="0" applyFill="1" applyBorder="1"/>
    <xf numFmtId="0" fontId="0" fillId="9" borderId="0" xfId="0" applyFill="1"/>
    <xf numFmtId="0" fontId="0" fillId="0" borderId="0" xfId="0" applyFont="1" applyAlignment="1">
      <alignment vertical="top" wrapText="1"/>
    </xf>
    <xf numFmtId="0" fontId="0" fillId="2" borderId="0" xfId="0" applyFont="1" applyFill="1" applyAlignment="1">
      <alignment vertical="top" wrapText="1"/>
    </xf>
    <xf numFmtId="0" fontId="4" fillId="0" borderId="0" xfId="0" applyFont="1"/>
    <xf numFmtId="0" fontId="9" fillId="0" borderId="0" xfId="0" applyFont="1"/>
  </cellXfs>
  <cellStyles count="3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37"/>
  <sheetViews>
    <sheetView topLeftCell="AM12" workbookViewId="0">
      <selection activeCell="AW26" sqref="AW26"/>
    </sheetView>
  </sheetViews>
  <sheetFormatPr baseColWidth="10" defaultRowHeight="16"/>
  <sheetData>
    <row r="1" spans="1:52">
      <c r="A1" t="s">
        <v>0</v>
      </c>
    </row>
    <row r="2" spans="1:52">
      <c r="A2" t="s">
        <v>1</v>
      </c>
    </row>
    <row r="4" spans="1:52">
      <c r="A4" t="s">
        <v>2</v>
      </c>
    </row>
    <row r="5" spans="1:52">
      <c r="A5" t="s">
        <v>3</v>
      </c>
    </row>
    <row r="6" spans="1:52" ht="400">
      <c r="A6" s="1" t="s">
        <v>4</v>
      </c>
      <c r="C6" s="2" t="s">
        <v>5</v>
      </c>
    </row>
    <row r="8" spans="1:52">
      <c r="A8" t="s">
        <v>6</v>
      </c>
    </row>
    <row r="10" spans="1:52">
      <c r="A10" t="s">
        <v>7</v>
      </c>
    </row>
    <row r="11" spans="1:52">
      <c r="AU11" s="3" t="s">
        <v>8</v>
      </c>
    </row>
    <row r="12" spans="1:52" ht="68">
      <c r="A12" t="s">
        <v>9</v>
      </c>
      <c r="B12" t="s">
        <v>10</v>
      </c>
      <c r="C12" t="s">
        <v>11</v>
      </c>
      <c r="D12" t="s">
        <v>12</v>
      </c>
      <c r="E12" t="s">
        <v>13</v>
      </c>
      <c r="F12" s="4" t="s">
        <v>14</v>
      </c>
      <c r="G12" t="s">
        <v>15</v>
      </c>
      <c r="H12" t="s">
        <v>16</v>
      </c>
      <c r="I12" t="s">
        <v>17</v>
      </c>
      <c r="J12" t="s">
        <v>18</v>
      </c>
      <c r="K12" t="s">
        <v>19</v>
      </c>
      <c r="L12" t="s">
        <v>20</v>
      </c>
      <c r="V12" s="5" t="s">
        <v>21</v>
      </c>
      <c r="W12" t="s">
        <v>22</v>
      </c>
      <c r="X12" t="s">
        <v>23</v>
      </c>
      <c r="Y12" t="s">
        <v>24</v>
      </c>
      <c r="Z12" t="s">
        <v>25</v>
      </c>
      <c r="AA12" t="s">
        <v>26</v>
      </c>
      <c r="AB12" t="s">
        <v>27</v>
      </c>
      <c r="AC12" t="s">
        <v>28</v>
      </c>
      <c r="AD12" t="s">
        <v>29</v>
      </c>
      <c r="AE12" t="s">
        <v>30</v>
      </c>
      <c r="AF12" t="s">
        <v>31</v>
      </c>
      <c r="AG12" t="s">
        <v>32</v>
      </c>
      <c r="AH12" t="s">
        <v>33</v>
      </c>
      <c r="AI12" t="s">
        <v>34</v>
      </c>
      <c r="AJ12" t="s">
        <v>35</v>
      </c>
      <c r="AK12" t="s">
        <v>36</v>
      </c>
      <c r="AL12" t="s">
        <v>37</v>
      </c>
      <c r="AM12" t="s">
        <v>38</v>
      </c>
      <c r="AN12" t="s">
        <v>39</v>
      </c>
      <c r="AO12" t="s">
        <v>40</v>
      </c>
      <c r="AP12" t="s">
        <v>41</v>
      </c>
      <c r="AQ12" t="s">
        <v>42</v>
      </c>
      <c r="AR12" s="6" t="s">
        <v>43</v>
      </c>
      <c r="AV12" t="s">
        <v>44</v>
      </c>
      <c r="AW12" t="s">
        <v>45</v>
      </c>
      <c r="AX12" s="7" t="s">
        <v>46</v>
      </c>
      <c r="AY12" t="s">
        <v>47</v>
      </c>
      <c r="AZ12" t="s">
        <v>48</v>
      </c>
    </row>
    <row r="13" spans="1:52">
      <c r="A13" t="s">
        <v>49</v>
      </c>
      <c r="B13" t="s">
        <v>50</v>
      </c>
      <c r="C13" t="s">
        <v>51</v>
      </c>
      <c r="D13" t="s">
        <v>50</v>
      </c>
      <c r="E13" t="s">
        <v>51</v>
      </c>
      <c r="F13" t="s">
        <v>50</v>
      </c>
      <c r="G13" t="s">
        <v>51</v>
      </c>
      <c r="H13" t="s">
        <v>50</v>
      </c>
      <c r="I13" t="s">
        <v>51</v>
      </c>
      <c r="J13" t="s">
        <v>50</v>
      </c>
      <c r="K13" t="s">
        <v>51</v>
      </c>
      <c r="L13" t="s">
        <v>50</v>
      </c>
      <c r="V13" t="s">
        <v>50</v>
      </c>
      <c r="W13" t="s">
        <v>51</v>
      </c>
      <c r="X13" t="s">
        <v>51</v>
      </c>
      <c r="Y13" t="s">
        <v>51</v>
      </c>
      <c r="Z13" t="s">
        <v>51</v>
      </c>
      <c r="AA13" t="s">
        <v>50</v>
      </c>
      <c r="AB13" t="s">
        <v>50</v>
      </c>
      <c r="AC13" t="s">
        <v>50</v>
      </c>
      <c r="AD13" t="s">
        <v>51</v>
      </c>
      <c r="AE13" t="s">
        <v>50</v>
      </c>
      <c r="AF13" t="s">
        <v>50</v>
      </c>
      <c r="AG13" t="s">
        <v>50</v>
      </c>
      <c r="AH13" t="s">
        <v>51</v>
      </c>
      <c r="AI13" t="s">
        <v>51</v>
      </c>
      <c r="AJ13" t="s">
        <v>51</v>
      </c>
      <c r="AK13" t="s">
        <v>51</v>
      </c>
      <c r="AL13" t="s">
        <v>51</v>
      </c>
      <c r="AM13" t="s">
        <v>51</v>
      </c>
      <c r="AN13" t="s">
        <v>51</v>
      </c>
      <c r="AO13" t="s">
        <v>51</v>
      </c>
      <c r="AP13" t="s">
        <v>51</v>
      </c>
      <c r="AQ13" t="s">
        <v>51</v>
      </c>
      <c r="AR13" t="s">
        <v>51</v>
      </c>
    </row>
    <row r="14" spans="1:52">
      <c r="A14" t="s">
        <v>52</v>
      </c>
      <c r="B14" t="s">
        <v>53</v>
      </c>
      <c r="C14" t="s">
        <v>53</v>
      </c>
      <c r="D14" t="s">
        <v>53</v>
      </c>
      <c r="E14" t="s">
        <v>53</v>
      </c>
      <c r="F14" t="s">
        <v>53</v>
      </c>
      <c r="G14" t="s">
        <v>53</v>
      </c>
      <c r="H14" t="s">
        <v>54</v>
      </c>
      <c r="I14" t="s">
        <v>53</v>
      </c>
      <c r="J14" t="s">
        <v>53</v>
      </c>
      <c r="K14" t="s">
        <v>53</v>
      </c>
      <c r="L14" t="s">
        <v>53</v>
      </c>
      <c r="V14" t="s">
        <v>53</v>
      </c>
      <c r="W14" t="s">
        <v>53</v>
      </c>
      <c r="X14" t="s">
        <v>53</v>
      </c>
      <c r="Y14" t="s">
        <v>53</v>
      </c>
      <c r="Z14" t="s">
        <v>53</v>
      </c>
      <c r="AA14" t="s">
        <v>53</v>
      </c>
      <c r="AB14" t="s">
        <v>55</v>
      </c>
      <c r="AC14" t="s">
        <v>53</v>
      </c>
      <c r="AD14" t="s">
        <v>53</v>
      </c>
      <c r="AE14" t="s">
        <v>53</v>
      </c>
      <c r="AF14" t="s">
        <v>53</v>
      </c>
      <c r="AG14" t="s">
        <v>53</v>
      </c>
      <c r="AH14" t="s">
        <v>53</v>
      </c>
      <c r="AI14" t="s">
        <v>53</v>
      </c>
      <c r="AJ14" t="s">
        <v>53</v>
      </c>
      <c r="AK14" t="s">
        <v>53</v>
      </c>
      <c r="AL14" t="s">
        <v>53</v>
      </c>
      <c r="AM14" t="s">
        <v>53</v>
      </c>
      <c r="AN14" t="s">
        <v>53</v>
      </c>
      <c r="AO14" t="s">
        <v>53</v>
      </c>
      <c r="AP14" t="s">
        <v>55</v>
      </c>
      <c r="AQ14" t="s">
        <v>53</v>
      </c>
      <c r="AR14" t="s">
        <v>53</v>
      </c>
      <c r="AU14" t="s">
        <v>52</v>
      </c>
      <c r="AV14">
        <f t="shared" ref="AV14:AV31" si="0">COUNTIF(B14:AR14,"y")</f>
        <v>31</v>
      </c>
      <c r="AW14">
        <f t="shared" ref="AW14:AW31" si="1">COUNTIF(B14:AR14,"n")</f>
        <v>1</v>
      </c>
      <c r="AX14" s="8">
        <f t="shared" ref="AX14:AX27" si="2" xml:space="preserve"> AV14/(AV14+AW14)*100</f>
        <v>96.875</v>
      </c>
      <c r="AY14">
        <f xml:space="preserve"> COUNTIF(B14:AR14,"ok")</f>
        <v>2</v>
      </c>
      <c r="AZ14">
        <f>COUNTIF(B14:AR14,"e")</f>
        <v>0</v>
      </c>
    </row>
    <row r="15" spans="1:52">
      <c r="A15" t="s">
        <v>56</v>
      </c>
      <c r="B15" t="s">
        <v>53</v>
      </c>
      <c r="C15" t="s">
        <v>53</v>
      </c>
      <c r="D15" t="s">
        <v>53</v>
      </c>
      <c r="E15" t="s">
        <v>53</v>
      </c>
      <c r="F15" t="s">
        <v>53</v>
      </c>
      <c r="G15" t="s">
        <v>53</v>
      </c>
      <c r="H15" t="s">
        <v>54</v>
      </c>
      <c r="I15" t="s">
        <v>53</v>
      </c>
      <c r="J15" t="s">
        <v>53</v>
      </c>
      <c r="K15" t="s">
        <v>53</v>
      </c>
      <c r="L15" t="s">
        <v>53</v>
      </c>
      <c r="V15" t="s">
        <v>54</v>
      </c>
      <c r="W15" t="s">
        <v>53</v>
      </c>
      <c r="X15" t="s">
        <v>53</v>
      </c>
      <c r="Y15" t="s">
        <v>53</v>
      </c>
      <c r="Z15" t="s">
        <v>53</v>
      </c>
      <c r="AA15" t="s">
        <v>53</v>
      </c>
      <c r="AB15" t="s">
        <v>57</v>
      </c>
      <c r="AC15" t="s">
        <v>53</v>
      </c>
      <c r="AD15" t="s">
        <v>53</v>
      </c>
      <c r="AE15" t="s">
        <v>53</v>
      </c>
      <c r="AF15" t="s">
        <v>53</v>
      </c>
      <c r="AG15" t="s">
        <v>53</v>
      </c>
      <c r="AH15" t="s">
        <v>53</v>
      </c>
      <c r="AI15" t="s">
        <v>53</v>
      </c>
      <c r="AJ15" t="s">
        <v>53</v>
      </c>
      <c r="AK15" t="s">
        <v>53</v>
      </c>
      <c r="AL15" t="s">
        <v>53</v>
      </c>
      <c r="AM15" t="s">
        <v>53</v>
      </c>
      <c r="AN15" t="s">
        <v>54</v>
      </c>
      <c r="AO15" t="s">
        <v>53</v>
      </c>
      <c r="AP15" t="s">
        <v>53</v>
      </c>
      <c r="AQ15" t="s">
        <v>53</v>
      </c>
      <c r="AR15" t="s">
        <v>53</v>
      </c>
      <c r="AU15" s="9" t="s">
        <v>56</v>
      </c>
      <c r="AV15" s="9">
        <f t="shared" si="0"/>
        <v>30</v>
      </c>
      <c r="AW15" s="9">
        <f t="shared" si="1"/>
        <v>3</v>
      </c>
      <c r="AX15" s="10">
        <f t="shared" si="2"/>
        <v>90.909090909090907</v>
      </c>
      <c r="AY15">
        <f t="shared" ref="AY15:AY31" si="3" xml:space="preserve"> COUNTIF(B15:AR15,"ok")</f>
        <v>0</v>
      </c>
      <c r="AZ15">
        <f t="shared" ref="AZ15:AZ31" si="4">COUNTIF(B15:AR15,"e")</f>
        <v>1</v>
      </c>
    </row>
    <row r="16" spans="1:52">
      <c r="A16" t="s">
        <v>58</v>
      </c>
      <c r="B16" t="s">
        <v>54</v>
      </c>
      <c r="C16" t="s">
        <v>53</v>
      </c>
      <c r="D16" t="s">
        <v>53</v>
      </c>
      <c r="E16" t="s">
        <v>53</v>
      </c>
      <c r="F16" t="s">
        <v>54</v>
      </c>
      <c r="G16" t="s">
        <v>53</v>
      </c>
      <c r="H16" t="s">
        <v>53</v>
      </c>
      <c r="I16" t="s">
        <v>53</v>
      </c>
      <c r="J16" t="s">
        <v>53</v>
      </c>
      <c r="K16" t="s">
        <v>53</v>
      </c>
      <c r="L16" t="s">
        <v>53</v>
      </c>
      <c r="V16" s="11" t="s">
        <v>54</v>
      </c>
      <c r="W16" t="s">
        <v>53</v>
      </c>
      <c r="X16" t="s">
        <v>53</v>
      </c>
      <c r="Y16" t="s">
        <v>53</v>
      </c>
      <c r="Z16" t="s">
        <v>53</v>
      </c>
      <c r="AA16" t="s">
        <v>53</v>
      </c>
      <c r="AB16" t="s">
        <v>53</v>
      </c>
      <c r="AC16" t="s">
        <v>54</v>
      </c>
      <c r="AD16" t="s">
        <v>53</v>
      </c>
      <c r="AE16" t="s">
        <v>53</v>
      </c>
      <c r="AF16" t="s">
        <v>53</v>
      </c>
      <c r="AG16" t="s">
        <v>53</v>
      </c>
      <c r="AH16" t="s">
        <v>53</v>
      </c>
      <c r="AI16" t="s">
        <v>53</v>
      </c>
      <c r="AJ16" t="s">
        <v>53</v>
      </c>
      <c r="AK16" t="s">
        <v>53</v>
      </c>
      <c r="AL16" t="s">
        <v>53</v>
      </c>
      <c r="AM16" t="s">
        <v>53</v>
      </c>
      <c r="AN16" t="s">
        <v>53</v>
      </c>
      <c r="AO16" t="s">
        <v>54</v>
      </c>
      <c r="AP16" t="s">
        <v>53</v>
      </c>
      <c r="AQ16" t="s">
        <v>54</v>
      </c>
      <c r="AR16" t="s">
        <v>53</v>
      </c>
      <c r="AU16" t="s">
        <v>58</v>
      </c>
      <c r="AV16">
        <f t="shared" si="0"/>
        <v>28</v>
      </c>
      <c r="AW16">
        <f t="shared" si="1"/>
        <v>6</v>
      </c>
      <c r="AX16" s="8">
        <f t="shared" si="2"/>
        <v>82.35294117647058</v>
      </c>
      <c r="AY16">
        <f t="shared" si="3"/>
        <v>0</v>
      </c>
      <c r="AZ16">
        <f t="shared" si="4"/>
        <v>0</v>
      </c>
    </row>
    <row r="17" spans="1:52">
      <c r="A17" t="s">
        <v>59</v>
      </c>
      <c r="B17" t="s">
        <v>53</v>
      </c>
      <c r="C17" t="s">
        <v>53</v>
      </c>
      <c r="D17" t="s">
        <v>53</v>
      </c>
      <c r="E17" t="s">
        <v>53</v>
      </c>
      <c r="F17" t="s">
        <v>53</v>
      </c>
      <c r="G17" t="s">
        <v>53</v>
      </c>
      <c r="H17" t="s">
        <v>53</v>
      </c>
      <c r="I17" t="s">
        <v>53</v>
      </c>
      <c r="J17" t="s">
        <v>53</v>
      </c>
      <c r="K17" t="s">
        <v>53</v>
      </c>
      <c r="L17" t="s">
        <v>53</v>
      </c>
      <c r="V17" s="11" t="s">
        <v>53</v>
      </c>
      <c r="W17" t="s">
        <v>53</v>
      </c>
      <c r="X17" t="s">
        <v>53</v>
      </c>
      <c r="Y17" t="s">
        <v>53</v>
      </c>
      <c r="Z17" t="s">
        <v>53</v>
      </c>
      <c r="AA17" t="s">
        <v>53</v>
      </c>
      <c r="AB17" t="s">
        <v>53</v>
      </c>
      <c r="AC17" t="s">
        <v>53</v>
      </c>
      <c r="AD17" t="s">
        <v>53</v>
      </c>
      <c r="AE17" t="s">
        <v>53</v>
      </c>
      <c r="AF17" t="s">
        <v>53</v>
      </c>
      <c r="AG17" t="s">
        <v>53</v>
      </c>
      <c r="AH17" t="s">
        <v>53</v>
      </c>
      <c r="AI17" t="s">
        <v>53</v>
      </c>
      <c r="AJ17" t="s">
        <v>53</v>
      </c>
      <c r="AK17" t="s">
        <v>53</v>
      </c>
      <c r="AL17" t="s">
        <v>53</v>
      </c>
      <c r="AM17" t="s">
        <v>53</v>
      </c>
      <c r="AN17" t="s">
        <v>53</v>
      </c>
      <c r="AO17" t="s">
        <v>53</v>
      </c>
      <c r="AP17" t="s">
        <v>53</v>
      </c>
      <c r="AQ17" t="s">
        <v>53</v>
      </c>
      <c r="AR17" t="s">
        <v>53</v>
      </c>
      <c r="AU17" s="9" t="s">
        <v>59</v>
      </c>
      <c r="AV17" s="9">
        <f t="shared" si="0"/>
        <v>34</v>
      </c>
      <c r="AW17" s="9">
        <f t="shared" si="1"/>
        <v>0</v>
      </c>
      <c r="AX17" s="10">
        <f t="shared" si="2"/>
        <v>100</v>
      </c>
      <c r="AY17">
        <f t="shared" si="3"/>
        <v>0</v>
      </c>
      <c r="AZ17">
        <f t="shared" si="4"/>
        <v>0</v>
      </c>
    </row>
    <row r="18" spans="1:52">
      <c r="A18" t="s">
        <v>60</v>
      </c>
      <c r="B18" t="s">
        <v>54</v>
      </c>
      <c r="C18" t="s">
        <v>54</v>
      </c>
      <c r="D18" t="s">
        <v>54</v>
      </c>
      <c r="E18" t="s">
        <v>53</v>
      </c>
      <c r="F18" t="s">
        <v>54</v>
      </c>
      <c r="G18" t="s">
        <v>53</v>
      </c>
      <c r="H18" t="s">
        <v>53</v>
      </c>
      <c r="I18" t="s">
        <v>53</v>
      </c>
      <c r="J18" t="s">
        <v>54</v>
      </c>
      <c r="K18" t="s">
        <v>54</v>
      </c>
      <c r="L18" t="s">
        <v>53</v>
      </c>
      <c r="V18" s="11" t="s">
        <v>54</v>
      </c>
      <c r="W18" t="s">
        <v>54</v>
      </c>
      <c r="X18" t="s">
        <v>53</v>
      </c>
      <c r="Y18" t="s">
        <v>54</v>
      </c>
      <c r="Z18" t="s">
        <v>54</v>
      </c>
      <c r="AA18" t="s">
        <v>54</v>
      </c>
      <c r="AB18" t="s">
        <v>54</v>
      </c>
      <c r="AC18" t="s">
        <v>53</v>
      </c>
      <c r="AD18" t="s">
        <v>54</v>
      </c>
      <c r="AE18" t="s">
        <v>53</v>
      </c>
      <c r="AF18" t="s">
        <v>53</v>
      </c>
      <c r="AG18" t="s">
        <v>54</v>
      </c>
      <c r="AH18" t="s">
        <v>54</v>
      </c>
      <c r="AI18" t="s">
        <v>54</v>
      </c>
      <c r="AJ18" t="s">
        <v>54</v>
      </c>
      <c r="AK18" t="s">
        <v>54</v>
      </c>
      <c r="AL18" t="s">
        <v>54</v>
      </c>
      <c r="AM18" t="s">
        <v>54</v>
      </c>
      <c r="AN18" t="s">
        <v>53</v>
      </c>
      <c r="AO18" t="s">
        <v>53</v>
      </c>
      <c r="AP18" t="s">
        <v>53</v>
      </c>
      <c r="AQ18" t="s">
        <v>53</v>
      </c>
      <c r="AR18" t="s">
        <v>53</v>
      </c>
      <c r="AU18" t="s">
        <v>60</v>
      </c>
      <c r="AV18">
        <f t="shared" si="0"/>
        <v>14</v>
      </c>
      <c r="AW18">
        <f t="shared" si="1"/>
        <v>20</v>
      </c>
      <c r="AX18" s="8">
        <f t="shared" si="2"/>
        <v>41.17647058823529</v>
      </c>
      <c r="AY18">
        <f t="shared" si="3"/>
        <v>0</v>
      </c>
      <c r="AZ18">
        <f t="shared" si="4"/>
        <v>0</v>
      </c>
    </row>
    <row r="19" spans="1:52" ht="34">
      <c r="A19" t="s">
        <v>61</v>
      </c>
      <c r="B19" t="s">
        <v>53</v>
      </c>
      <c r="C19" t="s">
        <v>57</v>
      </c>
      <c r="D19" t="s">
        <v>57</v>
      </c>
      <c r="E19" t="s">
        <v>53</v>
      </c>
      <c r="F19" t="s">
        <v>53</v>
      </c>
      <c r="G19" t="s">
        <v>57</v>
      </c>
      <c r="H19" t="s">
        <v>53</v>
      </c>
      <c r="I19" t="s">
        <v>53</v>
      </c>
      <c r="J19" t="s">
        <v>53</v>
      </c>
      <c r="K19" t="s">
        <v>57</v>
      </c>
      <c r="L19" t="s">
        <v>57</v>
      </c>
      <c r="V19" s="11" t="s">
        <v>53</v>
      </c>
      <c r="W19" t="s">
        <v>53</v>
      </c>
      <c r="X19" t="s">
        <v>53</v>
      </c>
      <c r="Y19" t="s">
        <v>53</v>
      </c>
      <c r="Z19" t="s">
        <v>53</v>
      </c>
      <c r="AA19" t="s">
        <v>57</v>
      </c>
      <c r="AB19" t="s">
        <v>53</v>
      </c>
      <c r="AC19" t="s">
        <v>53</v>
      </c>
      <c r="AD19" t="s">
        <v>53</v>
      </c>
      <c r="AE19" t="s">
        <v>53</v>
      </c>
      <c r="AF19" t="s">
        <v>57</v>
      </c>
      <c r="AG19" t="s">
        <v>57</v>
      </c>
      <c r="AH19" t="s">
        <v>53</v>
      </c>
      <c r="AI19" t="s">
        <v>53</v>
      </c>
      <c r="AJ19" t="s">
        <v>53</v>
      </c>
      <c r="AK19" t="s">
        <v>53</v>
      </c>
      <c r="AL19" t="s">
        <v>53</v>
      </c>
      <c r="AM19" t="s">
        <v>53</v>
      </c>
      <c r="AN19" t="s">
        <v>53</v>
      </c>
      <c r="AO19" t="s">
        <v>53</v>
      </c>
      <c r="AP19" t="s">
        <v>53</v>
      </c>
      <c r="AQ19" t="s">
        <v>53</v>
      </c>
      <c r="AR19" t="s">
        <v>57</v>
      </c>
      <c r="AU19" s="12" t="s">
        <v>61</v>
      </c>
      <c r="AV19" s="12">
        <f t="shared" si="0"/>
        <v>25</v>
      </c>
      <c r="AW19" s="12">
        <f t="shared" si="1"/>
        <v>0</v>
      </c>
      <c r="AX19" s="13">
        <f t="shared" si="2"/>
        <v>100</v>
      </c>
      <c r="AY19">
        <f t="shared" si="3"/>
        <v>0</v>
      </c>
      <c r="AZ19">
        <f t="shared" si="4"/>
        <v>9</v>
      </c>
    </row>
    <row r="20" spans="1:52">
      <c r="A20" t="s">
        <v>62</v>
      </c>
      <c r="B20" t="s">
        <v>57</v>
      </c>
      <c r="C20" t="s">
        <v>57</v>
      </c>
      <c r="D20" t="s">
        <v>57</v>
      </c>
      <c r="E20" t="s">
        <v>57</v>
      </c>
      <c r="F20" t="s">
        <v>57</v>
      </c>
      <c r="G20" t="s">
        <v>57</v>
      </c>
      <c r="H20" t="s">
        <v>57</v>
      </c>
      <c r="I20" t="s">
        <v>57</v>
      </c>
      <c r="J20" t="s">
        <v>57</v>
      </c>
      <c r="K20" t="s">
        <v>57</v>
      </c>
      <c r="L20" t="s">
        <v>57</v>
      </c>
      <c r="V20" s="11" t="s">
        <v>57</v>
      </c>
      <c r="W20" t="s">
        <v>57</v>
      </c>
      <c r="X20" t="s">
        <v>53</v>
      </c>
      <c r="Y20" t="s">
        <v>57</v>
      </c>
      <c r="Z20" t="s">
        <v>54</v>
      </c>
      <c r="AA20" t="s">
        <v>57</v>
      </c>
      <c r="AB20" t="s">
        <v>57</v>
      </c>
      <c r="AC20" t="s">
        <v>57</v>
      </c>
      <c r="AD20" t="s">
        <v>57</v>
      </c>
      <c r="AE20" t="s">
        <v>57</v>
      </c>
      <c r="AF20" t="s">
        <v>57</v>
      </c>
      <c r="AG20" t="s">
        <v>57</v>
      </c>
      <c r="AH20" t="s">
        <v>57</v>
      </c>
      <c r="AI20" t="s">
        <v>53</v>
      </c>
      <c r="AJ20" t="s">
        <v>57</v>
      </c>
      <c r="AK20" t="s">
        <v>57</v>
      </c>
      <c r="AL20" t="s">
        <v>57</v>
      </c>
      <c r="AM20" t="s">
        <v>57</v>
      </c>
      <c r="AN20" t="s">
        <v>57</v>
      </c>
      <c r="AO20" t="s">
        <v>57</v>
      </c>
      <c r="AP20" t="s">
        <v>57</v>
      </c>
      <c r="AQ20" t="s">
        <v>57</v>
      </c>
      <c r="AR20" t="s">
        <v>57</v>
      </c>
      <c r="AU20" t="s">
        <v>62</v>
      </c>
      <c r="AV20">
        <f t="shared" si="0"/>
        <v>2</v>
      </c>
      <c r="AW20">
        <f t="shared" si="1"/>
        <v>1</v>
      </c>
      <c r="AX20" s="8">
        <f t="shared" si="2"/>
        <v>66.666666666666657</v>
      </c>
      <c r="AY20">
        <f t="shared" si="3"/>
        <v>0</v>
      </c>
      <c r="AZ20">
        <f t="shared" si="4"/>
        <v>31</v>
      </c>
    </row>
    <row r="21" spans="1:52">
      <c r="A21" t="s">
        <v>63</v>
      </c>
      <c r="B21" t="s">
        <v>53</v>
      </c>
      <c r="C21" t="s">
        <v>53</v>
      </c>
      <c r="D21" t="s">
        <v>53</v>
      </c>
      <c r="E21" t="s">
        <v>53</v>
      </c>
      <c r="F21" t="s">
        <v>53</v>
      </c>
      <c r="G21" t="s">
        <v>53</v>
      </c>
      <c r="H21" t="s">
        <v>53</v>
      </c>
      <c r="I21" t="s">
        <v>53</v>
      </c>
      <c r="J21" t="s">
        <v>53</v>
      </c>
      <c r="K21" t="s">
        <v>53</v>
      </c>
      <c r="L21" t="s">
        <v>57</v>
      </c>
      <c r="V21" s="11" t="s">
        <v>53</v>
      </c>
      <c r="W21" t="s">
        <v>53</v>
      </c>
      <c r="X21" t="s">
        <v>57</v>
      </c>
      <c r="Y21" t="s">
        <v>53</v>
      </c>
      <c r="Z21" t="s">
        <v>53</v>
      </c>
      <c r="AA21" t="s">
        <v>57</v>
      </c>
      <c r="AB21" t="s">
        <v>57</v>
      </c>
      <c r="AC21" t="s">
        <v>53</v>
      </c>
      <c r="AD21" t="s">
        <v>53</v>
      </c>
      <c r="AE21" t="s">
        <v>57</v>
      </c>
      <c r="AF21" t="s">
        <v>53</v>
      </c>
      <c r="AG21" t="s">
        <v>53</v>
      </c>
      <c r="AH21" t="s">
        <v>53</v>
      </c>
      <c r="AI21" t="s">
        <v>57</v>
      </c>
      <c r="AJ21" t="s">
        <v>53</v>
      </c>
      <c r="AK21" t="s">
        <v>53</v>
      </c>
      <c r="AL21" t="s">
        <v>53</v>
      </c>
      <c r="AM21" t="s">
        <v>53</v>
      </c>
      <c r="AN21" t="s">
        <v>53</v>
      </c>
      <c r="AO21" t="s">
        <v>53</v>
      </c>
      <c r="AP21" t="s">
        <v>57</v>
      </c>
      <c r="AQ21" t="s">
        <v>53</v>
      </c>
      <c r="AR21" t="s">
        <v>53</v>
      </c>
      <c r="AU21" s="9" t="s">
        <v>63</v>
      </c>
      <c r="AV21" s="9">
        <f t="shared" si="0"/>
        <v>27</v>
      </c>
      <c r="AW21" s="9">
        <f t="shared" si="1"/>
        <v>0</v>
      </c>
      <c r="AX21" s="10">
        <f t="shared" si="2"/>
        <v>100</v>
      </c>
      <c r="AY21">
        <f t="shared" si="3"/>
        <v>0</v>
      </c>
      <c r="AZ21">
        <f t="shared" si="4"/>
        <v>7</v>
      </c>
    </row>
    <row r="22" spans="1:52">
      <c r="A22" t="s">
        <v>64</v>
      </c>
      <c r="B22" t="s">
        <v>53</v>
      </c>
      <c r="C22" t="s">
        <v>54</v>
      </c>
      <c r="D22" t="s">
        <v>54</v>
      </c>
      <c r="E22" t="s">
        <v>54</v>
      </c>
      <c r="F22" t="s">
        <v>53</v>
      </c>
      <c r="G22" t="s">
        <v>53</v>
      </c>
      <c r="H22" t="s">
        <v>54</v>
      </c>
      <c r="I22" t="s">
        <v>53</v>
      </c>
      <c r="J22" t="s">
        <v>53</v>
      </c>
      <c r="K22" t="s">
        <v>53</v>
      </c>
      <c r="L22" t="s">
        <v>54</v>
      </c>
      <c r="V22" s="11" t="s">
        <v>54</v>
      </c>
      <c r="W22" t="s">
        <v>54</v>
      </c>
      <c r="X22" t="s">
        <v>54</v>
      </c>
      <c r="Y22" t="s">
        <v>53</v>
      </c>
      <c r="Z22" t="s">
        <v>54</v>
      </c>
      <c r="AA22" t="s">
        <v>53</v>
      </c>
      <c r="AB22" t="s">
        <v>53</v>
      </c>
      <c r="AC22" t="s">
        <v>54</v>
      </c>
      <c r="AD22" t="s">
        <v>54</v>
      </c>
      <c r="AE22" t="s">
        <v>53</v>
      </c>
      <c r="AF22" t="s">
        <v>54</v>
      </c>
      <c r="AG22" t="s">
        <v>53</v>
      </c>
      <c r="AH22" t="s">
        <v>53</v>
      </c>
      <c r="AI22" t="s">
        <v>53</v>
      </c>
      <c r="AJ22" t="s">
        <v>54</v>
      </c>
      <c r="AK22" t="s">
        <v>53</v>
      </c>
      <c r="AL22" t="s">
        <v>54</v>
      </c>
      <c r="AM22" t="s">
        <v>53</v>
      </c>
      <c r="AN22" t="s">
        <v>53</v>
      </c>
      <c r="AO22" t="s">
        <v>54</v>
      </c>
      <c r="AP22" t="s">
        <v>53</v>
      </c>
      <c r="AQ22" t="s">
        <v>54</v>
      </c>
      <c r="AR22" t="s">
        <v>53</v>
      </c>
      <c r="AU22" t="s">
        <v>64</v>
      </c>
      <c r="AV22">
        <f t="shared" si="0"/>
        <v>18</v>
      </c>
      <c r="AW22">
        <f t="shared" si="1"/>
        <v>16</v>
      </c>
      <c r="AX22" s="8">
        <f t="shared" si="2"/>
        <v>52.941176470588239</v>
      </c>
      <c r="AY22">
        <f t="shared" si="3"/>
        <v>0</v>
      </c>
      <c r="AZ22">
        <f t="shared" si="4"/>
        <v>0</v>
      </c>
    </row>
    <row r="23" spans="1:52">
      <c r="A23" t="s">
        <v>65</v>
      </c>
      <c r="B23" t="s">
        <v>54</v>
      </c>
      <c r="C23" t="s">
        <v>53</v>
      </c>
      <c r="D23" t="s">
        <v>53</v>
      </c>
      <c r="E23" t="s">
        <v>54</v>
      </c>
      <c r="F23" t="s">
        <v>53</v>
      </c>
      <c r="G23" t="s">
        <v>53</v>
      </c>
      <c r="H23" t="s">
        <v>53</v>
      </c>
      <c r="I23" t="s">
        <v>53</v>
      </c>
      <c r="J23" t="s">
        <v>53</v>
      </c>
      <c r="K23" t="s">
        <v>53</v>
      </c>
      <c r="L23" t="s">
        <v>54</v>
      </c>
      <c r="V23" s="11" t="s">
        <v>54</v>
      </c>
      <c r="W23" t="s">
        <v>54</v>
      </c>
      <c r="X23" t="s">
        <v>53</v>
      </c>
      <c r="Y23" t="s">
        <v>53</v>
      </c>
      <c r="Z23" t="s">
        <v>54</v>
      </c>
      <c r="AA23" t="s">
        <v>53</v>
      </c>
      <c r="AB23" t="s">
        <v>57</v>
      </c>
      <c r="AC23" t="s">
        <v>53</v>
      </c>
      <c r="AD23" t="s">
        <v>53</v>
      </c>
      <c r="AE23" t="s">
        <v>57</v>
      </c>
      <c r="AF23" t="s">
        <v>54</v>
      </c>
      <c r="AG23" t="s">
        <v>53</v>
      </c>
      <c r="AH23" t="s">
        <v>54</v>
      </c>
      <c r="AI23" t="s">
        <v>53</v>
      </c>
      <c r="AJ23" t="s">
        <v>54</v>
      </c>
      <c r="AK23" t="s">
        <v>54</v>
      </c>
      <c r="AL23" t="s">
        <v>53</v>
      </c>
      <c r="AM23" t="s">
        <v>54</v>
      </c>
      <c r="AN23" t="s">
        <v>53</v>
      </c>
      <c r="AO23" t="s">
        <v>54</v>
      </c>
      <c r="AP23" t="s">
        <v>57</v>
      </c>
      <c r="AQ23" t="s">
        <v>57</v>
      </c>
      <c r="AR23" t="s">
        <v>53</v>
      </c>
      <c r="AU23" s="9" t="s">
        <v>65</v>
      </c>
      <c r="AV23" s="9">
        <f t="shared" si="0"/>
        <v>18</v>
      </c>
      <c r="AW23" s="9">
        <f t="shared" si="1"/>
        <v>12</v>
      </c>
      <c r="AX23" s="10">
        <f t="shared" si="2"/>
        <v>60</v>
      </c>
      <c r="AY23">
        <f t="shared" si="3"/>
        <v>0</v>
      </c>
      <c r="AZ23">
        <f t="shared" si="4"/>
        <v>4</v>
      </c>
    </row>
    <row r="24" spans="1:52">
      <c r="A24" t="s">
        <v>66</v>
      </c>
      <c r="B24" t="s">
        <v>57</v>
      </c>
      <c r="C24" t="s">
        <v>57</v>
      </c>
      <c r="D24" t="s">
        <v>54</v>
      </c>
      <c r="E24" t="s">
        <v>57</v>
      </c>
      <c r="F24" t="s">
        <v>54</v>
      </c>
      <c r="G24" t="s">
        <v>57</v>
      </c>
      <c r="H24" t="s">
        <v>57</v>
      </c>
      <c r="I24" t="s">
        <v>57</v>
      </c>
      <c r="J24" t="s">
        <v>57</v>
      </c>
      <c r="K24" t="s">
        <v>57</v>
      </c>
      <c r="L24" t="s">
        <v>57</v>
      </c>
      <c r="V24" s="11" t="s">
        <v>54</v>
      </c>
      <c r="W24" t="s">
        <v>57</v>
      </c>
      <c r="X24" t="s">
        <v>57</v>
      </c>
      <c r="Y24" t="s">
        <v>57</v>
      </c>
      <c r="Z24" t="s">
        <v>57</v>
      </c>
      <c r="AA24" t="s">
        <v>57</v>
      </c>
      <c r="AB24" t="s">
        <v>57</v>
      </c>
      <c r="AC24" t="s">
        <v>57</v>
      </c>
      <c r="AD24" t="s">
        <v>57</v>
      </c>
      <c r="AE24" t="s">
        <v>57</v>
      </c>
      <c r="AF24" t="s">
        <v>57</v>
      </c>
      <c r="AG24" t="s">
        <v>57</v>
      </c>
      <c r="AH24" t="s">
        <v>57</v>
      </c>
      <c r="AI24" t="s">
        <v>54</v>
      </c>
      <c r="AJ24" t="s">
        <v>57</v>
      </c>
      <c r="AK24" t="s">
        <v>57</v>
      </c>
      <c r="AL24" t="s">
        <v>57</v>
      </c>
      <c r="AM24" t="s">
        <v>57</v>
      </c>
      <c r="AN24" t="s">
        <v>57</v>
      </c>
      <c r="AO24" t="s">
        <v>57</v>
      </c>
      <c r="AP24" t="s">
        <v>57</v>
      </c>
      <c r="AQ24" t="s">
        <v>57</v>
      </c>
      <c r="AR24" t="s">
        <v>57</v>
      </c>
      <c r="AU24" t="s">
        <v>66</v>
      </c>
      <c r="AV24">
        <f t="shared" si="0"/>
        <v>0</v>
      </c>
      <c r="AW24">
        <f t="shared" si="1"/>
        <v>4</v>
      </c>
      <c r="AX24" s="8">
        <f t="shared" si="2"/>
        <v>0</v>
      </c>
      <c r="AY24">
        <f t="shared" si="3"/>
        <v>0</v>
      </c>
      <c r="AZ24">
        <f t="shared" si="4"/>
        <v>30</v>
      </c>
    </row>
    <row r="25" spans="1:52">
      <c r="A25" t="s">
        <v>67</v>
      </c>
      <c r="B25" t="s">
        <v>57</v>
      </c>
      <c r="C25" t="s">
        <v>57</v>
      </c>
      <c r="D25" t="s">
        <v>54</v>
      </c>
      <c r="E25" t="s">
        <v>57</v>
      </c>
      <c r="F25" t="s">
        <v>57</v>
      </c>
      <c r="G25" t="s">
        <v>54</v>
      </c>
      <c r="H25" t="s">
        <v>57</v>
      </c>
      <c r="I25" t="s">
        <v>57</v>
      </c>
      <c r="J25" t="s">
        <v>57</v>
      </c>
      <c r="K25" t="s">
        <v>57</v>
      </c>
      <c r="L25" t="s">
        <v>57</v>
      </c>
      <c r="V25" s="11" t="s">
        <v>57</v>
      </c>
      <c r="W25" t="s">
        <v>57</v>
      </c>
      <c r="X25" t="s">
        <v>57</v>
      </c>
      <c r="Y25" t="s">
        <v>57</v>
      </c>
      <c r="Z25" t="s">
        <v>54</v>
      </c>
      <c r="AA25" t="s">
        <v>57</v>
      </c>
      <c r="AB25" t="s">
        <v>57</v>
      </c>
      <c r="AC25" t="s">
        <v>57</v>
      </c>
      <c r="AD25" t="s">
        <v>53</v>
      </c>
      <c r="AE25" t="s">
        <v>57</v>
      </c>
      <c r="AF25" t="s">
        <v>57</v>
      </c>
      <c r="AG25" t="s">
        <v>57</v>
      </c>
      <c r="AH25" t="s">
        <v>57</v>
      </c>
      <c r="AI25" t="s">
        <v>54</v>
      </c>
      <c r="AJ25" t="s">
        <v>57</v>
      </c>
      <c r="AK25" t="s">
        <v>57</v>
      </c>
      <c r="AL25" t="s">
        <v>57</v>
      </c>
      <c r="AM25" t="s">
        <v>54</v>
      </c>
      <c r="AN25" t="s">
        <v>57</v>
      </c>
      <c r="AO25" t="s">
        <v>57</v>
      </c>
      <c r="AP25" t="s">
        <v>57</v>
      </c>
      <c r="AQ25" t="s">
        <v>53</v>
      </c>
      <c r="AR25" t="s">
        <v>57</v>
      </c>
      <c r="AU25" s="9" t="s">
        <v>67</v>
      </c>
      <c r="AV25" s="9">
        <f t="shared" si="0"/>
        <v>2</v>
      </c>
      <c r="AW25" s="9">
        <f t="shared" si="1"/>
        <v>5</v>
      </c>
      <c r="AX25" s="10">
        <f t="shared" si="2"/>
        <v>28.571428571428569</v>
      </c>
      <c r="AY25">
        <f t="shared" si="3"/>
        <v>0</v>
      </c>
      <c r="AZ25">
        <f t="shared" si="4"/>
        <v>27</v>
      </c>
    </row>
    <row r="26" spans="1:52">
      <c r="A26" t="s">
        <v>68</v>
      </c>
      <c r="B26" t="s">
        <v>53</v>
      </c>
      <c r="C26" t="s">
        <v>54</v>
      </c>
      <c r="D26" t="s">
        <v>54</v>
      </c>
      <c r="E26" t="s">
        <v>54</v>
      </c>
      <c r="F26" t="s">
        <v>54</v>
      </c>
      <c r="G26" t="s">
        <v>54</v>
      </c>
      <c r="H26" t="s">
        <v>54</v>
      </c>
      <c r="I26" t="s">
        <v>54</v>
      </c>
      <c r="J26" t="s">
        <v>53</v>
      </c>
      <c r="K26" t="s">
        <v>54</v>
      </c>
      <c r="L26" t="s">
        <v>53</v>
      </c>
      <c r="V26" s="11" t="s">
        <v>53</v>
      </c>
      <c r="W26" t="s">
        <v>54</v>
      </c>
      <c r="X26" t="s">
        <v>53</v>
      </c>
      <c r="Y26" t="s">
        <v>54</v>
      </c>
      <c r="Z26" t="s">
        <v>54</v>
      </c>
      <c r="AA26" t="s">
        <v>53</v>
      </c>
      <c r="AB26" t="s">
        <v>57</v>
      </c>
      <c r="AC26" t="s">
        <v>53</v>
      </c>
      <c r="AD26" t="s">
        <v>53</v>
      </c>
      <c r="AE26" t="s">
        <v>54</v>
      </c>
      <c r="AF26" t="s">
        <v>53</v>
      </c>
      <c r="AG26" t="s">
        <v>54</v>
      </c>
      <c r="AH26" t="s">
        <v>54</v>
      </c>
      <c r="AI26" t="s">
        <v>54</v>
      </c>
      <c r="AJ26" t="s">
        <v>53</v>
      </c>
      <c r="AK26" t="s">
        <v>54</v>
      </c>
      <c r="AL26" t="s">
        <v>53</v>
      </c>
      <c r="AM26" t="s">
        <v>54</v>
      </c>
      <c r="AN26" t="s">
        <v>54</v>
      </c>
      <c r="AO26" t="s">
        <v>53</v>
      </c>
      <c r="AP26" t="s">
        <v>57</v>
      </c>
      <c r="AQ26" t="s">
        <v>54</v>
      </c>
      <c r="AR26" t="s">
        <v>54</v>
      </c>
      <c r="AU26" t="s">
        <v>68</v>
      </c>
      <c r="AV26">
        <f t="shared" si="0"/>
        <v>12</v>
      </c>
      <c r="AW26">
        <f t="shared" si="1"/>
        <v>20</v>
      </c>
      <c r="AX26" s="8">
        <f t="shared" si="2"/>
        <v>37.5</v>
      </c>
      <c r="AY26">
        <f t="shared" si="3"/>
        <v>0</v>
      </c>
      <c r="AZ26">
        <f t="shared" si="4"/>
        <v>2</v>
      </c>
    </row>
    <row r="27" spans="1:52">
      <c r="A27" t="s">
        <v>69</v>
      </c>
      <c r="B27" t="s">
        <v>54</v>
      </c>
      <c r="C27" t="s">
        <v>54</v>
      </c>
      <c r="D27" t="s">
        <v>53</v>
      </c>
      <c r="E27" t="s">
        <v>54</v>
      </c>
      <c r="F27" t="s">
        <v>54</v>
      </c>
      <c r="G27" t="s">
        <v>54</v>
      </c>
      <c r="H27" t="s">
        <v>57</v>
      </c>
      <c r="I27" t="s">
        <v>54</v>
      </c>
      <c r="J27" t="s">
        <v>53</v>
      </c>
      <c r="K27" t="s">
        <v>54</v>
      </c>
      <c r="L27" t="s">
        <v>53</v>
      </c>
      <c r="V27" s="11" t="s">
        <v>53</v>
      </c>
      <c r="W27" t="s">
        <v>54</v>
      </c>
      <c r="X27" t="s">
        <v>54</v>
      </c>
      <c r="Y27" t="s">
        <v>54</v>
      </c>
      <c r="Z27" t="s">
        <v>54</v>
      </c>
      <c r="AA27" t="s">
        <v>53</v>
      </c>
      <c r="AB27" t="s">
        <v>54</v>
      </c>
      <c r="AC27" t="s">
        <v>53</v>
      </c>
      <c r="AD27" t="s">
        <v>53</v>
      </c>
      <c r="AE27" t="s">
        <v>53</v>
      </c>
      <c r="AF27" t="s">
        <v>54</v>
      </c>
      <c r="AG27" t="s">
        <v>53</v>
      </c>
      <c r="AH27" t="s">
        <v>53</v>
      </c>
      <c r="AI27" t="s">
        <v>53</v>
      </c>
      <c r="AJ27" t="s">
        <v>54</v>
      </c>
      <c r="AK27" t="s">
        <v>53</v>
      </c>
      <c r="AL27" t="s">
        <v>54</v>
      </c>
      <c r="AM27" t="s">
        <v>53</v>
      </c>
      <c r="AN27" t="s">
        <v>53</v>
      </c>
      <c r="AO27" t="s">
        <v>53</v>
      </c>
      <c r="AP27" t="s">
        <v>53</v>
      </c>
      <c r="AQ27" t="s">
        <v>54</v>
      </c>
      <c r="AR27" t="s">
        <v>53</v>
      </c>
      <c r="AU27" s="9" t="s">
        <v>69</v>
      </c>
      <c r="AV27" s="9">
        <f t="shared" si="0"/>
        <v>17</v>
      </c>
      <c r="AW27" s="9">
        <f t="shared" si="1"/>
        <v>16</v>
      </c>
      <c r="AX27" s="10">
        <f t="shared" si="2"/>
        <v>51.515151515151516</v>
      </c>
      <c r="AY27">
        <f t="shared" si="3"/>
        <v>0</v>
      </c>
      <c r="AZ27">
        <f t="shared" si="4"/>
        <v>1</v>
      </c>
    </row>
    <row r="28" spans="1:52">
      <c r="A28" t="s">
        <v>70</v>
      </c>
      <c r="B28" t="s">
        <v>57</v>
      </c>
      <c r="C28" t="s">
        <v>57</v>
      </c>
      <c r="D28" t="s">
        <v>57</v>
      </c>
      <c r="E28" t="s">
        <v>57</v>
      </c>
      <c r="F28" t="s">
        <v>57</v>
      </c>
      <c r="G28" t="s">
        <v>57</v>
      </c>
      <c r="H28" t="s">
        <v>57</v>
      </c>
      <c r="I28" t="s">
        <v>57</v>
      </c>
      <c r="J28" t="s">
        <v>57</v>
      </c>
      <c r="K28" t="s">
        <v>57</v>
      </c>
      <c r="L28" t="s">
        <v>57</v>
      </c>
      <c r="V28" s="11" t="s">
        <v>57</v>
      </c>
      <c r="W28" t="s">
        <v>57</v>
      </c>
      <c r="X28" t="s">
        <v>57</v>
      </c>
      <c r="Y28" t="s">
        <v>57</v>
      </c>
      <c r="Z28" t="s">
        <v>57</v>
      </c>
      <c r="AA28" t="s">
        <v>57</v>
      </c>
      <c r="AB28" t="s">
        <v>57</v>
      </c>
      <c r="AC28" t="s">
        <v>57</v>
      </c>
      <c r="AD28" t="s">
        <v>57</v>
      </c>
      <c r="AE28" t="s">
        <v>57</v>
      </c>
      <c r="AF28" t="s">
        <v>57</v>
      </c>
      <c r="AG28" t="s">
        <v>57</v>
      </c>
      <c r="AH28" t="s">
        <v>57</v>
      </c>
      <c r="AI28" t="s">
        <v>57</v>
      </c>
      <c r="AJ28" t="s">
        <v>57</v>
      </c>
      <c r="AK28" t="s">
        <v>57</v>
      </c>
      <c r="AL28" t="s">
        <v>57</v>
      </c>
      <c r="AM28" t="s">
        <v>57</v>
      </c>
      <c r="AN28" t="s">
        <v>57</v>
      </c>
      <c r="AO28" t="s">
        <v>57</v>
      </c>
      <c r="AP28" t="s">
        <v>57</v>
      </c>
      <c r="AQ28" t="s">
        <v>57</v>
      </c>
      <c r="AR28" t="s">
        <v>57</v>
      </c>
      <c r="AU28" t="s">
        <v>70</v>
      </c>
      <c r="AV28">
        <f t="shared" si="0"/>
        <v>0</v>
      </c>
      <c r="AW28">
        <f t="shared" si="1"/>
        <v>0</v>
      </c>
      <c r="AX28" s="8" t="s">
        <v>71</v>
      </c>
      <c r="AY28">
        <f t="shared" si="3"/>
        <v>0</v>
      </c>
      <c r="AZ28">
        <f t="shared" si="4"/>
        <v>34</v>
      </c>
    </row>
    <row r="29" spans="1:52">
      <c r="A29" t="s">
        <v>72</v>
      </c>
      <c r="B29" t="s">
        <v>57</v>
      </c>
      <c r="C29" t="s">
        <v>54</v>
      </c>
      <c r="D29" t="s">
        <v>54</v>
      </c>
      <c r="E29" t="s">
        <v>55</v>
      </c>
      <c r="F29" t="s">
        <v>54</v>
      </c>
      <c r="G29" t="s">
        <v>54</v>
      </c>
      <c r="H29" t="s">
        <v>55</v>
      </c>
      <c r="I29" t="s">
        <v>54</v>
      </c>
      <c r="J29" t="s">
        <v>57</v>
      </c>
      <c r="K29" t="s">
        <v>55</v>
      </c>
      <c r="L29" t="s">
        <v>55</v>
      </c>
      <c r="V29" s="11" t="s">
        <v>57</v>
      </c>
      <c r="W29" t="s">
        <v>57</v>
      </c>
      <c r="X29" t="s">
        <v>54</v>
      </c>
      <c r="Y29" t="s">
        <v>57</v>
      </c>
      <c r="Z29" t="s">
        <v>54</v>
      </c>
      <c r="AA29" t="s">
        <v>54</v>
      </c>
      <c r="AB29" t="s">
        <v>55</v>
      </c>
      <c r="AC29" t="s">
        <v>57</v>
      </c>
      <c r="AD29" t="s">
        <v>54</v>
      </c>
      <c r="AE29" t="s">
        <v>55</v>
      </c>
      <c r="AF29" t="s">
        <v>54</v>
      </c>
      <c r="AG29" t="s">
        <v>54</v>
      </c>
      <c r="AH29" t="s">
        <v>54</v>
      </c>
      <c r="AI29" t="s">
        <v>54</v>
      </c>
      <c r="AJ29" t="s">
        <v>54</v>
      </c>
      <c r="AK29" t="s">
        <v>57</v>
      </c>
      <c r="AL29" t="s">
        <v>57</v>
      </c>
      <c r="AM29" s="5" t="s">
        <v>54</v>
      </c>
      <c r="AN29" t="s">
        <v>54</v>
      </c>
      <c r="AO29" t="s">
        <v>54</v>
      </c>
      <c r="AP29" t="s">
        <v>55</v>
      </c>
      <c r="AQ29" t="s">
        <v>57</v>
      </c>
      <c r="AR29" t="s">
        <v>54</v>
      </c>
      <c r="AU29" s="9" t="s">
        <v>72</v>
      </c>
      <c r="AV29" s="9">
        <f t="shared" si="0"/>
        <v>0</v>
      </c>
      <c r="AW29" s="9">
        <f t="shared" si="1"/>
        <v>18</v>
      </c>
      <c r="AX29" s="10">
        <f xml:space="preserve"> AV29/(AV29+AW29)*100</f>
        <v>0</v>
      </c>
      <c r="AY29">
        <f t="shared" si="3"/>
        <v>7</v>
      </c>
      <c r="AZ29">
        <f t="shared" si="4"/>
        <v>9</v>
      </c>
    </row>
    <row r="30" spans="1:52">
      <c r="A30" t="s">
        <v>73</v>
      </c>
      <c r="B30" t="s">
        <v>54</v>
      </c>
      <c r="C30" t="s">
        <v>54</v>
      </c>
      <c r="D30" t="s">
        <v>54</v>
      </c>
      <c r="E30" t="s">
        <v>54</v>
      </c>
      <c r="F30" t="s">
        <v>54</v>
      </c>
      <c r="G30" t="s">
        <v>54</v>
      </c>
      <c r="H30" t="s">
        <v>54</v>
      </c>
      <c r="I30" t="s">
        <v>54</v>
      </c>
      <c r="J30" t="s">
        <v>57</v>
      </c>
      <c r="K30" t="s">
        <v>54</v>
      </c>
      <c r="L30" t="s">
        <v>54</v>
      </c>
      <c r="V30" s="11" t="s">
        <v>57</v>
      </c>
      <c r="W30" t="s">
        <v>54</v>
      </c>
      <c r="X30" t="s">
        <v>54</v>
      </c>
      <c r="Y30" t="s">
        <v>54</v>
      </c>
      <c r="Z30" t="s">
        <v>54</v>
      </c>
      <c r="AA30" t="s">
        <v>54</v>
      </c>
      <c r="AB30" t="s">
        <v>54</v>
      </c>
      <c r="AC30" t="s">
        <v>54</v>
      </c>
      <c r="AD30" t="s">
        <v>54</v>
      </c>
      <c r="AE30" t="s">
        <v>54</v>
      </c>
      <c r="AF30" t="s">
        <v>54</v>
      </c>
      <c r="AG30" t="s">
        <v>54</v>
      </c>
      <c r="AH30" t="s">
        <v>54</v>
      </c>
      <c r="AI30" t="s">
        <v>54</v>
      </c>
      <c r="AJ30" t="s">
        <v>54</v>
      </c>
      <c r="AK30" t="s">
        <v>54</v>
      </c>
      <c r="AL30" t="s">
        <v>54</v>
      </c>
      <c r="AM30" t="s">
        <v>54</v>
      </c>
      <c r="AN30" t="s">
        <v>57</v>
      </c>
      <c r="AO30" t="s">
        <v>57</v>
      </c>
      <c r="AP30" t="s">
        <v>54</v>
      </c>
      <c r="AQ30" t="s">
        <v>54</v>
      </c>
      <c r="AR30" t="s">
        <v>54</v>
      </c>
      <c r="AU30" t="s">
        <v>73</v>
      </c>
      <c r="AV30">
        <f t="shared" si="0"/>
        <v>0</v>
      </c>
      <c r="AW30">
        <f t="shared" si="1"/>
        <v>30</v>
      </c>
      <c r="AX30" s="8">
        <f xml:space="preserve"> AV30/(AV30+AW30)*100</f>
        <v>0</v>
      </c>
      <c r="AY30">
        <f t="shared" si="3"/>
        <v>0</v>
      </c>
      <c r="AZ30">
        <f t="shared" si="4"/>
        <v>4</v>
      </c>
    </row>
    <row r="31" spans="1:52">
      <c r="A31" t="s">
        <v>74</v>
      </c>
      <c r="B31" t="s">
        <v>53</v>
      </c>
      <c r="C31" t="s">
        <v>57</v>
      </c>
      <c r="D31" t="s">
        <v>57</v>
      </c>
      <c r="E31" t="s">
        <v>57</v>
      </c>
      <c r="F31" t="s">
        <v>57</v>
      </c>
      <c r="G31" t="s">
        <v>53</v>
      </c>
      <c r="H31" t="s">
        <v>57</v>
      </c>
      <c r="I31" t="s">
        <v>54</v>
      </c>
      <c r="J31" t="s">
        <v>53</v>
      </c>
      <c r="K31" t="s">
        <v>53</v>
      </c>
      <c r="L31" t="s">
        <v>57</v>
      </c>
      <c r="V31" s="11" t="s">
        <v>57</v>
      </c>
      <c r="W31" t="s">
        <v>54</v>
      </c>
      <c r="X31" t="s">
        <v>54</v>
      </c>
      <c r="Y31" t="s">
        <v>57</v>
      </c>
      <c r="Z31" t="s">
        <v>53</v>
      </c>
      <c r="AA31" t="s">
        <v>54</v>
      </c>
      <c r="AB31" t="s">
        <v>57</v>
      </c>
      <c r="AC31" t="s">
        <v>57</v>
      </c>
      <c r="AD31" t="s">
        <v>53</v>
      </c>
      <c r="AE31" t="s">
        <v>53</v>
      </c>
      <c r="AF31" t="s">
        <v>53</v>
      </c>
      <c r="AG31" t="s">
        <v>53</v>
      </c>
      <c r="AH31" t="s">
        <v>57</v>
      </c>
      <c r="AI31" t="s">
        <v>54</v>
      </c>
      <c r="AJ31" t="s">
        <v>53</v>
      </c>
      <c r="AK31" t="s">
        <v>57</v>
      </c>
      <c r="AL31" t="s">
        <v>57</v>
      </c>
      <c r="AM31" t="s">
        <v>54</v>
      </c>
      <c r="AN31" t="s">
        <v>54</v>
      </c>
      <c r="AO31" t="s">
        <v>54</v>
      </c>
      <c r="AP31" t="s">
        <v>54</v>
      </c>
      <c r="AQ31" t="s">
        <v>57</v>
      </c>
      <c r="AR31" t="s">
        <v>53</v>
      </c>
      <c r="AU31" s="9" t="s">
        <v>74</v>
      </c>
      <c r="AV31" s="9">
        <f t="shared" si="0"/>
        <v>11</v>
      </c>
      <c r="AW31" s="9">
        <f t="shared" si="1"/>
        <v>9</v>
      </c>
      <c r="AX31" s="10">
        <f xml:space="preserve"> AV31/(AV31+AW31)*100</f>
        <v>55.000000000000007</v>
      </c>
      <c r="AY31">
        <f t="shared" si="3"/>
        <v>0</v>
      </c>
      <c r="AZ31">
        <f t="shared" si="4"/>
        <v>14</v>
      </c>
    </row>
    <row r="32" spans="1:52">
      <c r="A32" s="14" t="s">
        <v>75</v>
      </c>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T32" t="s">
        <v>76</v>
      </c>
      <c r="AU32" t="s">
        <v>76</v>
      </c>
      <c r="AV32">
        <f xml:space="preserve"> SUM(AV14:AV31)</f>
        <v>269</v>
      </c>
      <c r="AW32">
        <f xml:space="preserve"> SUM(AW14:AW31)</f>
        <v>161</v>
      </c>
      <c r="AX32" s="8">
        <f xml:space="preserve"> AV32/(AV32+AW32)*100</f>
        <v>62.558139534883715</v>
      </c>
    </row>
    <row r="33" spans="1:46">
      <c r="A33" t="s">
        <v>44</v>
      </c>
      <c r="B33">
        <f t="shared" ref="B33:L33" si="5">COUNTIF(B14:B31,"y")</f>
        <v>8</v>
      </c>
      <c r="C33">
        <f t="shared" si="5"/>
        <v>6</v>
      </c>
      <c r="D33">
        <f t="shared" si="5"/>
        <v>7</v>
      </c>
      <c r="E33">
        <f t="shared" si="5"/>
        <v>7</v>
      </c>
      <c r="F33">
        <f t="shared" si="5"/>
        <v>7</v>
      </c>
      <c r="G33">
        <f t="shared" si="5"/>
        <v>9</v>
      </c>
      <c r="H33">
        <f t="shared" si="5"/>
        <v>6</v>
      </c>
      <c r="I33">
        <f t="shared" si="5"/>
        <v>9</v>
      </c>
      <c r="J33">
        <f t="shared" si="5"/>
        <v>11</v>
      </c>
      <c r="K33">
        <f t="shared" si="5"/>
        <v>8</v>
      </c>
      <c r="L33">
        <f t="shared" si="5"/>
        <v>7</v>
      </c>
      <c r="V33">
        <f t="shared" ref="V33:AR33" si="6">COUNTIF(V14:V31,"y")</f>
        <v>6</v>
      </c>
      <c r="W33">
        <f t="shared" si="6"/>
        <v>6</v>
      </c>
      <c r="X33">
        <f t="shared" si="6"/>
        <v>9</v>
      </c>
      <c r="Y33">
        <f t="shared" si="6"/>
        <v>8</v>
      </c>
      <c r="Z33">
        <f t="shared" si="6"/>
        <v>7</v>
      </c>
      <c r="AA33">
        <f t="shared" si="6"/>
        <v>8</v>
      </c>
      <c r="AB33">
        <f t="shared" si="6"/>
        <v>4</v>
      </c>
      <c r="AC33">
        <f t="shared" si="6"/>
        <v>9</v>
      </c>
      <c r="AD33">
        <f t="shared" si="6"/>
        <v>11</v>
      </c>
      <c r="AE33">
        <f t="shared" si="6"/>
        <v>9</v>
      </c>
      <c r="AF33">
        <f t="shared" si="6"/>
        <v>8</v>
      </c>
      <c r="AG33">
        <f t="shared" si="6"/>
        <v>9</v>
      </c>
      <c r="AH33">
        <f t="shared" si="6"/>
        <v>8</v>
      </c>
      <c r="AI33">
        <f t="shared" si="6"/>
        <v>9</v>
      </c>
      <c r="AJ33">
        <f t="shared" si="6"/>
        <v>8</v>
      </c>
      <c r="AK33">
        <f t="shared" si="6"/>
        <v>8</v>
      </c>
      <c r="AL33">
        <f t="shared" si="6"/>
        <v>8</v>
      </c>
      <c r="AM33">
        <f t="shared" si="6"/>
        <v>8</v>
      </c>
      <c r="AN33">
        <f t="shared" si="6"/>
        <v>9</v>
      </c>
      <c r="AO33">
        <f t="shared" si="6"/>
        <v>8</v>
      </c>
      <c r="AP33">
        <f t="shared" si="6"/>
        <v>7</v>
      </c>
      <c r="AQ33">
        <f t="shared" si="6"/>
        <v>7</v>
      </c>
      <c r="AR33">
        <f t="shared" si="6"/>
        <v>10</v>
      </c>
      <c r="AS33">
        <f xml:space="preserve"> SUM(B33:AR33)</f>
        <v>269</v>
      </c>
    </row>
    <row r="34" spans="1:46">
      <c r="A34" t="s">
        <v>45</v>
      </c>
      <c r="B34">
        <f t="shared" ref="B34:L34" si="7">COUNTIF(B14:B31,"n")</f>
        <v>5</v>
      </c>
      <c r="C34">
        <f t="shared" si="7"/>
        <v>6</v>
      </c>
      <c r="D34">
        <f t="shared" si="7"/>
        <v>7</v>
      </c>
      <c r="E34">
        <f t="shared" si="7"/>
        <v>5</v>
      </c>
      <c r="F34">
        <f t="shared" si="7"/>
        <v>7</v>
      </c>
      <c r="G34">
        <f t="shared" si="7"/>
        <v>5</v>
      </c>
      <c r="H34">
        <f t="shared" si="7"/>
        <v>5</v>
      </c>
      <c r="I34">
        <f t="shared" si="7"/>
        <v>5</v>
      </c>
      <c r="J34">
        <f t="shared" si="7"/>
        <v>1</v>
      </c>
      <c r="K34">
        <f t="shared" si="7"/>
        <v>4</v>
      </c>
      <c r="L34">
        <f t="shared" si="7"/>
        <v>3</v>
      </c>
      <c r="V34">
        <f t="shared" ref="V34:AR34" si="8">COUNTIF(V14:V31,"n")</f>
        <v>6</v>
      </c>
      <c r="W34">
        <f t="shared" si="8"/>
        <v>7</v>
      </c>
      <c r="X34">
        <f t="shared" si="8"/>
        <v>5</v>
      </c>
      <c r="Y34">
        <f t="shared" si="8"/>
        <v>4</v>
      </c>
      <c r="Z34">
        <f t="shared" si="8"/>
        <v>9</v>
      </c>
      <c r="AA34">
        <f t="shared" si="8"/>
        <v>4</v>
      </c>
      <c r="AB34">
        <f t="shared" si="8"/>
        <v>3</v>
      </c>
      <c r="AC34">
        <f t="shared" si="8"/>
        <v>3</v>
      </c>
      <c r="AD34">
        <f t="shared" si="8"/>
        <v>4</v>
      </c>
      <c r="AE34">
        <f t="shared" si="8"/>
        <v>2</v>
      </c>
      <c r="AF34">
        <f t="shared" si="8"/>
        <v>5</v>
      </c>
      <c r="AG34">
        <f t="shared" si="8"/>
        <v>4</v>
      </c>
      <c r="AH34">
        <f t="shared" si="8"/>
        <v>5</v>
      </c>
      <c r="AI34">
        <f t="shared" si="8"/>
        <v>7</v>
      </c>
      <c r="AJ34">
        <f t="shared" si="8"/>
        <v>6</v>
      </c>
      <c r="AK34">
        <f t="shared" si="8"/>
        <v>4</v>
      </c>
      <c r="AL34">
        <f t="shared" si="8"/>
        <v>4</v>
      </c>
      <c r="AM34">
        <f t="shared" si="8"/>
        <v>7</v>
      </c>
      <c r="AN34">
        <f t="shared" si="8"/>
        <v>4</v>
      </c>
      <c r="AO34">
        <f t="shared" si="8"/>
        <v>5</v>
      </c>
      <c r="AP34">
        <f t="shared" si="8"/>
        <v>2</v>
      </c>
      <c r="AQ34">
        <f t="shared" si="8"/>
        <v>5</v>
      </c>
      <c r="AR34">
        <f t="shared" si="8"/>
        <v>3</v>
      </c>
      <c r="AS34">
        <f xml:space="preserve"> SUM(B34:AR34)</f>
        <v>161</v>
      </c>
    </row>
    <row r="35" spans="1:46">
      <c r="A35" t="s">
        <v>48</v>
      </c>
      <c r="B35">
        <f t="shared" ref="B35:L35" si="9" xml:space="preserve"> COUNTIF(B14:B31,"e")</f>
        <v>5</v>
      </c>
      <c r="C35">
        <f t="shared" si="9"/>
        <v>6</v>
      </c>
      <c r="D35">
        <f t="shared" si="9"/>
        <v>4</v>
      </c>
      <c r="E35">
        <f t="shared" si="9"/>
        <v>5</v>
      </c>
      <c r="F35">
        <f t="shared" si="9"/>
        <v>4</v>
      </c>
      <c r="G35">
        <f t="shared" si="9"/>
        <v>4</v>
      </c>
      <c r="H35">
        <f t="shared" si="9"/>
        <v>6</v>
      </c>
      <c r="I35">
        <f t="shared" si="9"/>
        <v>4</v>
      </c>
      <c r="J35">
        <f t="shared" si="9"/>
        <v>6</v>
      </c>
      <c r="K35">
        <f t="shared" si="9"/>
        <v>5</v>
      </c>
      <c r="L35">
        <f t="shared" si="9"/>
        <v>7</v>
      </c>
      <c r="V35">
        <f t="shared" ref="V35:AR35" si="10" xml:space="preserve"> COUNTIF(V14:V31,"e")</f>
        <v>6</v>
      </c>
      <c r="W35">
        <f t="shared" si="10"/>
        <v>5</v>
      </c>
      <c r="X35">
        <f t="shared" si="10"/>
        <v>4</v>
      </c>
      <c r="Y35">
        <f t="shared" si="10"/>
        <v>6</v>
      </c>
      <c r="Z35">
        <f t="shared" si="10"/>
        <v>2</v>
      </c>
      <c r="AA35">
        <f t="shared" si="10"/>
        <v>6</v>
      </c>
      <c r="AB35">
        <f t="shared" si="10"/>
        <v>9</v>
      </c>
      <c r="AC35">
        <f t="shared" si="10"/>
        <v>6</v>
      </c>
      <c r="AD35">
        <f t="shared" si="10"/>
        <v>3</v>
      </c>
      <c r="AE35">
        <f t="shared" si="10"/>
        <v>6</v>
      </c>
      <c r="AF35">
        <f t="shared" si="10"/>
        <v>5</v>
      </c>
      <c r="AG35">
        <f t="shared" si="10"/>
        <v>5</v>
      </c>
      <c r="AH35">
        <f t="shared" si="10"/>
        <v>5</v>
      </c>
      <c r="AI35">
        <f t="shared" si="10"/>
        <v>2</v>
      </c>
      <c r="AJ35">
        <f t="shared" si="10"/>
        <v>4</v>
      </c>
      <c r="AK35">
        <f t="shared" si="10"/>
        <v>6</v>
      </c>
      <c r="AL35">
        <f t="shared" si="10"/>
        <v>6</v>
      </c>
      <c r="AM35">
        <f t="shared" si="10"/>
        <v>3</v>
      </c>
      <c r="AN35">
        <f t="shared" si="10"/>
        <v>5</v>
      </c>
      <c r="AO35">
        <f t="shared" si="10"/>
        <v>5</v>
      </c>
      <c r="AP35">
        <f t="shared" si="10"/>
        <v>7</v>
      </c>
      <c r="AQ35">
        <f t="shared" si="10"/>
        <v>6</v>
      </c>
      <c r="AR35">
        <f t="shared" si="10"/>
        <v>5</v>
      </c>
      <c r="AS35">
        <f xml:space="preserve"> SUM(B35:AR35)</f>
        <v>173</v>
      </c>
    </row>
    <row r="36" spans="1:46">
      <c r="A36" t="s">
        <v>77</v>
      </c>
      <c r="B36">
        <f xml:space="preserve"> COUNTIF(B14:B31,"ok")</f>
        <v>0</v>
      </c>
      <c r="C36">
        <f t="shared" ref="C36:AR36" si="11" xml:space="preserve"> COUNTIF(C14:C31,"ok")</f>
        <v>0</v>
      </c>
      <c r="D36">
        <f t="shared" si="11"/>
        <v>0</v>
      </c>
      <c r="E36">
        <f t="shared" si="11"/>
        <v>1</v>
      </c>
      <c r="F36">
        <f t="shared" si="11"/>
        <v>0</v>
      </c>
      <c r="G36">
        <f t="shared" si="11"/>
        <v>0</v>
      </c>
      <c r="H36">
        <f t="shared" si="11"/>
        <v>1</v>
      </c>
      <c r="I36">
        <f t="shared" si="11"/>
        <v>0</v>
      </c>
      <c r="J36">
        <f t="shared" si="11"/>
        <v>0</v>
      </c>
      <c r="K36">
        <f t="shared" si="11"/>
        <v>1</v>
      </c>
      <c r="L36">
        <f t="shared" si="11"/>
        <v>1</v>
      </c>
      <c r="M36">
        <f t="shared" si="11"/>
        <v>0</v>
      </c>
      <c r="N36">
        <f t="shared" si="11"/>
        <v>0</v>
      </c>
      <c r="O36">
        <f t="shared" si="11"/>
        <v>0</v>
      </c>
      <c r="P36">
        <f t="shared" si="11"/>
        <v>0</v>
      </c>
      <c r="Q36">
        <f t="shared" si="11"/>
        <v>0</v>
      </c>
      <c r="R36">
        <f t="shared" si="11"/>
        <v>0</v>
      </c>
      <c r="S36">
        <f t="shared" si="11"/>
        <v>0</v>
      </c>
      <c r="T36">
        <f t="shared" si="11"/>
        <v>0</v>
      </c>
      <c r="U36">
        <f t="shared" si="11"/>
        <v>0</v>
      </c>
      <c r="V36">
        <f t="shared" si="11"/>
        <v>0</v>
      </c>
      <c r="W36">
        <f t="shared" si="11"/>
        <v>0</v>
      </c>
      <c r="X36">
        <f t="shared" si="11"/>
        <v>0</v>
      </c>
      <c r="Y36">
        <f t="shared" si="11"/>
        <v>0</v>
      </c>
      <c r="Z36">
        <f t="shared" si="11"/>
        <v>0</v>
      </c>
      <c r="AA36">
        <f t="shared" si="11"/>
        <v>0</v>
      </c>
      <c r="AB36">
        <f t="shared" si="11"/>
        <v>2</v>
      </c>
      <c r="AC36">
        <f t="shared" si="11"/>
        <v>0</v>
      </c>
      <c r="AD36">
        <f t="shared" si="11"/>
        <v>0</v>
      </c>
      <c r="AE36">
        <f t="shared" si="11"/>
        <v>1</v>
      </c>
      <c r="AF36">
        <f t="shared" si="11"/>
        <v>0</v>
      </c>
      <c r="AG36">
        <f t="shared" si="11"/>
        <v>0</v>
      </c>
      <c r="AH36">
        <f t="shared" si="11"/>
        <v>0</v>
      </c>
      <c r="AI36">
        <f t="shared" si="11"/>
        <v>0</v>
      </c>
      <c r="AJ36">
        <f t="shared" si="11"/>
        <v>0</v>
      </c>
      <c r="AK36">
        <f t="shared" si="11"/>
        <v>0</v>
      </c>
      <c r="AL36">
        <f t="shared" si="11"/>
        <v>0</v>
      </c>
      <c r="AM36">
        <f t="shared" si="11"/>
        <v>0</v>
      </c>
      <c r="AN36">
        <f t="shared" si="11"/>
        <v>0</v>
      </c>
      <c r="AO36">
        <f t="shared" si="11"/>
        <v>0</v>
      </c>
      <c r="AP36">
        <f t="shared" si="11"/>
        <v>2</v>
      </c>
      <c r="AQ36">
        <f t="shared" si="11"/>
        <v>0</v>
      </c>
      <c r="AR36">
        <f t="shared" si="11"/>
        <v>0</v>
      </c>
      <c r="AS36">
        <f xml:space="preserve"> SUM(B36:AR36)</f>
        <v>9</v>
      </c>
    </row>
    <row r="37" spans="1:46">
      <c r="A37" t="s">
        <v>78</v>
      </c>
      <c r="B37" s="15">
        <f t="shared" ref="B37:L37" si="12" xml:space="preserve"> B33/(B33+B34)*100</f>
        <v>61.53846153846154</v>
      </c>
      <c r="C37" s="15">
        <f t="shared" si="12"/>
        <v>50</v>
      </c>
      <c r="D37" s="15">
        <f t="shared" si="12"/>
        <v>50</v>
      </c>
      <c r="E37" s="15">
        <f t="shared" si="12"/>
        <v>58.333333333333336</v>
      </c>
      <c r="F37" s="15">
        <f t="shared" si="12"/>
        <v>50</v>
      </c>
      <c r="G37" s="15">
        <f t="shared" si="12"/>
        <v>64.285714285714292</v>
      </c>
      <c r="H37" s="15">
        <f t="shared" si="12"/>
        <v>54.54545454545454</v>
      </c>
      <c r="I37" s="15">
        <f t="shared" si="12"/>
        <v>64.285714285714292</v>
      </c>
      <c r="J37" s="15">
        <f t="shared" si="12"/>
        <v>91.666666666666657</v>
      </c>
      <c r="K37" s="15">
        <f t="shared" si="12"/>
        <v>66.666666666666657</v>
      </c>
      <c r="L37" s="15">
        <f t="shared" si="12"/>
        <v>70</v>
      </c>
      <c r="V37" s="15">
        <f t="shared" ref="V37:AS37" si="13" xml:space="preserve"> V33/(V33+V34)*100</f>
        <v>50</v>
      </c>
      <c r="W37" s="15">
        <f t="shared" si="13"/>
        <v>46.153846153846153</v>
      </c>
      <c r="X37" s="15">
        <f t="shared" si="13"/>
        <v>64.285714285714292</v>
      </c>
      <c r="Y37" s="15">
        <f t="shared" si="13"/>
        <v>66.666666666666657</v>
      </c>
      <c r="Z37" s="15">
        <f t="shared" si="13"/>
        <v>43.75</v>
      </c>
      <c r="AA37" s="15">
        <f t="shared" si="13"/>
        <v>66.666666666666657</v>
      </c>
      <c r="AB37" s="15">
        <f t="shared" si="13"/>
        <v>57.142857142857139</v>
      </c>
      <c r="AC37" s="15">
        <f t="shared" si="13"/>
        <v>75</v>
      </c>
      <c r="AD37" s="15">
        <f t="shared" si="13"/>
        <v>73.333333333333329</v>
      </c>
      <c r="AE37" s="15">
        <f t="shared" si="13"/>
        <v>81.818181818181827</v>
      </c>
      <c r="AF37" s="15">
        <f t="shared" si="13"/>
        <v>61.53846153846154</v>
      </c>
      <c r="AG37" s="15">
        <f t="shared" si="13"/>
        <v>69.230769230769226</v>
      </c>
      <c r="AH37" s="15">
        <f t="shared" si="13"/>
        <v>61.53846153846154</v>
      </c>
      <c r="AI37" s="15">
        <f t="shared" si="13"/>
        <v>56.25</v>
      </c>
      <c r="AJ37" s="15">
        <f t="shared" si="13"/>
        <v>57.142857142857139</v>
      </c>
      <c r="AK37" s="15">
        <f t="shared" si="13"/>
        <v>66.666666666666657</v>
      </c>
      <c r="AL37" s="15">
        <f t="shared" si="13"/>
        <v>66.666666666666657</v>
      </c>
      <c r="AM37" s="15">
        <f t="shared" si="13"/>
        <v>53.333333333333336</v>
      </c>
      <c r="AN37" s="15">
        <f t="shared" si="13"/>
        <v>69.230769230769226</v>
      </c>
      <c r="AO37" s="15">
        <f t="shared" si="13"/>
        <v>61.53846153846154</v>
      </c>
      <c r="AP37" s="15">
        <f t="shared" si="13"/>
        <v>77.777777777777786</v>
      </c>
      <c r="AQ37" s="15">
        <f t="shared" si="13"/>
        <v>58.333333333333336</v>
      </c>
      <c r="AR37" s="15">
        <f t="shared" si="13"/>
        <v>76.923076923076934</v>
      </c>
      <c r="AS37" s="16">
        <f t="shared" si="13"/>
        <v>62.558139534883715</v>
      </c>
      <c r="AT37" s="16"/>
    </row>
  </sheetData>
  <pageMargins left="0.75" right="0.75" top="1" bottom="1" header="0.5" footer="0.5"/>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Z37"/>
  <sheetViews>
    <sheetView tabSelected="1" topLeftCell="A11" workbookViewId="0">
      <pane xSplit="1" topLeftCell="B1" activePane="topRight" state="frozen"/>
      <selection activeCell="A12" sqref="A12"/>
      <selection pane="topRight" activeCell="BR30" sqref="BR30"/>
    </sheetView>
  </sheetViews>
  <sheetFormatPr baseColWidth="10" defaultRowHeight="16"/>
  <cols>
    <col min="1" max="1" width="33.5" customWidth="1"/>
    <col min="3" max="3" width="17.6640625" customWidth="1"/>
    <col min="11" max="11" width="9.33203125" customWidth="1"/>
    <col min="12" max="20" width="10.83203125" hidden="1" customWidth="1"/>
    <col min="71" max="71" width="5.33203125" customWidth="1"/>
    <col min="72" max="72" width="16.83203125" customWidth="1"/>
    <col min="73" max="73" width="12.83203125" bestFit="1" customWidth="1"/>
    <col min="74" max="74" width="16.1640625" bestFit="1" customWidth="1"/>
    <col min="75" max="75" width="25" bestFit="1" customWidth="1"/>
    <col min="76" max="76" width="16.1640625" customWidth="1"/>
    <col min="78" max="78" width="11.6640625" customWidth="1"/>
  </cols>
  <sheetData>
    <row r="1" spans="1:78">
      <c r="A1" t="s">
        <v>0</v>
      </c>
    </row>
    <row r="2" spans="1:78">
      <c r="A2" t="s">
        <v>1</v>
      </c>
    </row>
    <row r="3" spans="1:78">
      <c r="A3" t="s">
        <v>252</v>
      </c>
    </row>
    <row r="5" spans="1:78">
      <c r="A5" s="28" t="s">
        <v>250</v>
      </c>
    </row>
    <row r="6" spans="1:78" ht="86" customHeight="1">
      <c r="A6" s="26" t="s">
        <v>251</v>
      </c>
      <c r="C6" s="25"/>
    </row>
    <row r="10" spans="1:78">
      <c r="A10" t="s">
        <v>7</v>
      </c>
    </row>
    <row r="11" spans="1:78">
      <c r="BU11" s="3" t="s">
        <v>8</v>
      </c>
    </row>
    <row r="12" spans="1:78" ht="34">
      <c r="A12" t="s">
        <v>9</v>
      </c>
      <c r="B12" t="s">
        <v>254</v>
      </c>
      <c r="C12" t="s">
        <v>255</v>
      </c>
      <c r="D12" t="s">
        <v>256</v>
      </c>
      <c r="E12" t="s">
        <v>257</v>
      </c>
      <c r="F12" t="s">
        <v>258</v>
      </c>
      <c r="G12" t="s">
        <v>259</v>
      </c>
      <c r="H12" t="s">
        <v>260</v>
      </c>
      <c r="I12" t="s">
        <v>261</v>
      </c>
      <c r="J12" t="s">
        <v>262</v>
      </c>
      <c r="K12" t="s">
        <v>263</v>
      </c>
      <c r="U12" t="s">
        <v>264</v>
      </c>
      <c r="V12" t="s">
        <v>265</v>
      </c>
      <c r="W12" t="s">
        <v>266</v>
      </c>
      <c r="X12" t="s">
        <v>267</v>
      </c>
      <c r="Y12" t="s">
        <v>268</v>
      </c>
      <c r="Z12" t="s">
        <v>269</v>
      </c>
      <c r="AA12" t="s">
        <v>270</v>
      </c>
      <c r="AB12" t="s">
        <v>271</v>
      </c>
      <c r="AC12" t="s">
        <v>272</v>
      </c>
      <c r="AD12" t="s">
        <v>273</v>
      </c>
      <c r="AE12" t="s">
        <v>274</v>
      </c>
      <c r="AF12" t="s">
        <v>275</v>
      </c>
      <c r="AG12" t="s">
        <v>276</v>
      </c>
      <c r="AH12" t="s">
        <v>277</v>
      </c>
      <c r="AI12" t="s">
        <v>278</v>
      </c>
      <c r="AJ12" t="s">
        <v>280</v>
      </c>
      <c r="AK12" t="s">
        <v>281</v>
      </c>
      <c r="AL12" t="s">
        <v>282</v>
      </c>
      <c r="AM12" t="s">
        <v>283</v>
      </c>
      <c r="AN12" t="s">
        <v>284</v>
      </c>
      <c r="AO12" t="s">
        <v>285</v>
      </c>
      <c r="AP12" t="s">
        <v>286</v>
      </c>
      <c r="AQ12" t="s">
        <v>287</v>
      </c>
      <c r="AR12" t="s">
        <v>288</v>
      </c>
      <c r="AS12" t="s">
        <v>289</v>
      </c>
      <c r="AT12" t="s">
        <v>290</v>
      </c>
      <c r="AU12" t="s">
        <v>291</v>
      </c>
      <c r="AV12" t="s">
        <v>292</v>
      </c>
      <c r="AW12" t="s">
        <v>293</v>
      </c>
      <c r="AX12" t="s">
        <v>304</v>
      </c>
      <c r="AY12" t="s">
        <v>294</v>
      </c>
      <c r="AZ12" t="s">
        <v>305</v>
      </c>
      <c r="BA12" t="s">
        <v>295</v>
      </c>
      <c r="BB12" t="s">
        <v>314</v>
      </c>
      <c r="BC12" t="s">
        <v>296</v>
      </c>
      <c r="BD12" t="s">
        <v>306</v>
      </c>
      <c r="BE12" t="s">
        <v>297</v>
      </c>
      <c r="BF12" t="s">
        <v>307</v>
      </c>
      <c r="BG12" t="s">
        <v>298</v>
      </c>
      <c r="BH12" t="s">
        <v>308</v>
      </c>
      <c r="BI12" t="s">
        <v>299</v>
      </c>
      <c r="BJ12" t="s">
        <v>309</v>
      </c>
      <c r="BK12" t="s">
        <v>300</v>
      </c>
      <c r="BL12" t="s">
        <v>310</v>
      </c>
      <c r="BM12" t="s">
        <v>301</v>
      </c>
      <c r="BN12" t="s">
        <v>311</v>
      </c>
      <c r="BO12" t="s">
        <v>302</v>
      </c>
      <c r="BP12" t="s">
        <v>312</v>
      </c>
      <c r="BQ12" t="s">
        <v>303</v>
      </c>
      <c r="BR12" t="s">
        <v>313</v>
      </c>
      <c r="BV12" t="s">
        <v>44</v>
      </c>
      <c r="BW12" t="s">
        <v>45</v>
      </c>
      <c r="BX12" s="7" t="s">
        <v>46</v>
      </c>
      <c r="BY12" t="s">
        <v>47</v>
      </c>
      <c r="BZ12" t="s">
        <v>48</v>
      </c>
    </row>
    <row r="13" spans="1:78">
      <c r="A13" t="s">
        <v>253</v>
      </c>
      <c r="B13" t="s">
        <v>146</v>
      </c>
      <c r="C13" t="s">
        <v>145</v>
      </c>
      <c r="D13" t="s">
        <v>146</v>
      </c>
      <c r="E13" t="s">
        <v>145</v>
      </c>
      <c r="F13" t="s">
        <v>146</v>
      </c>
      <c r="G13" t="s">
        <v>145</v>
      </c>
      <c r="H13" t="s">
        <v>146</v>
      </c>
      <c r="I13" t="s">
        <v>145</v>
      </c>
      <c r="J13" t="s">
        <v>146</v>
      </c>
      <c r="K13" t="s">
        <v>145</v>
      </c>
      <c r="U13" t="s">
        <v>146</v>
      </c>
      <c r="V13" t="s">
        <v>145</v>
      </c>
      <c r="W13" t="s">
        <v>146</v>
      </c>
      <c r="X13" t="s">
        <v>145</v>
      </c>
      <c r="Y13" t="s">
        <v>146</v>
      </c>
      <c r="Z13" t="s">
        <v>145</v>
      </c>
      <c r="AA13" t="s">
        <v>146</v>
      </c>
      <c r="AB13" t="s">
        <v>145</v>
      </c>
      <c r="AC13" t="s">
        <v>146</v>
      </c>
      <c r="AD13" t="s">
        <v>145</v>
      </c>
      <c r="AE13" t="s">
        <v>146</v>
      </c>
      <c r="AF13" t="s">
        <v>145</v>
      </c>
      <c r="AG13" t="s">
        <v>146</v>
      </c>
      <c r="AH13" t="s">
        <v>145</v>
      </c>
      <c r="AI13" t="s">
        <v>146</v>
      </c>
      <c r="AJ13" t="s">
        <v>145</v>
      </c>
      <c r="AK13" t="s">
        <v>146</v>
      </c>
      <c r="AL13" t="s">
        <v>145</v>
      </c>
      <c r="AM13" t="s">
        <v>146</v>
      </c>
      <c r="AN13" t="s">
        <v>145</v>
      </c>
      <c r="AO13" t="s">
        <v>146</v>
      </c>
      <c r="AP13" t="s">
        <v>145</v>
      </c>
      <c r="AQ13" t="s">
        <v>146</v>
      </c>
      <c r="AR13" t="s">
        <v>145</v>
      </c>
      <c r="AS13" t="s">
        <v>146</v>
      </c>
      <c r="AT13" t="s">
        <v>145</v>
      </c>
      <c r="AU13" t="s">
        <v>146</v>
      </c>
      <c r="AV13" t="s">
        <v>145</v>
      </c>
      <c r="AW13" t="s">
        <v>146</v>
      </c>
      <c r="AX13" t="s">
        <v>145</v>
      </c>
      <c r="AY13" t="s">
        <v>146</v>
      </c>
      <c r="AZ13" t="s">
        <v>145</v>
      </c>
      <c r="BA13" t="s">
        <v>146</v>
      </c>
      <c r="BB13" t="s">
        <v>145</v>
      </c>
      <c r="BC13" t="s">
        <v>146</v>
      </c>
      <c r="BD13" t="s">
        <v>145</v>
      </c>
      <c r="BE13" t="s">
        <v>146</v>
      </c>
      <c r="BF13" t="s">
        <v>145</v>
      </c>
      <c r="BG13" t="s">
        <v>146</v>
      </c>
      <c r="BH13" t="s">
        <v>145</v>
      </c>
      <c r="BI13" t="s">
        <v>146</v>
      </c>
      <c r="BJ13" t="s">
        <v>145</v>
      </c>
      <c r="BK13" t="s">
        <v>146</v>
      </c>
      <c r="BL13" t="s">
        <v>145</v>
      </c>
      <c r="BM13" t="s">
        <v>146</v>
      </c>
      <c r="BN13" t="s">
        <v>145</v>
      </c>
      <c r="BO13" t="s">
        <v>146</v>
      </c>
      <c r="BP13" t="s">
        <v>145</v>
      </c>
      <c r="BQ13" t="s">
        <v>146</v>
      </c>
      <c r="BR13" t="s">
        <v>145</v>
      </c>
    </row>
    <row r="14" spans="1:78">
      <c r="A14" t="s">
        <v>52</v>
      </c>
      <c r="B14" t="s">
        <v>53</v>
      </c>
      <c r="C14" t="s">
        <v>53</v>
      </c>
      <c r="D14" t="s">
        <v>53</v>
      </c>
      <c r="E14" t="s">
        <v>53</v>
      </c>
      <c r="F14" t="s">
        <v>53</v>
      </c>
      <c r="G14" t="s">
        <v>53</v>
      </c>
      <c r="H14" t="s">
        <v>53</v>
      </c>
      <c r="I14" t="s">
        <v>53</v>
      </c>
      <c r="J14" t="s">
        <v>53</v>
      </c>
      <c r="K14" t="s">
        <v>53</v>
      </c>
      <c r="U14" t="s">
        <v>53</v>
      </c>
      <c r="V14" t="s">
        <v>53</v>
      </c>
      <c r="W14" t="s">
        <v>53</v>
      </c>
      <c r="X14" t="s">
        <v>53</v>
      </c>
      <c r="Y14" t="s">
        <v>53</v>
      </c>
      <c r="Z14" t="s">
        <v>53</v>
      </c>
      <c r="AA14" t="s">
        <v>53</v>
      </c>
      <c r="AB14" t="s">
        <v>53</v>
      </c>
      <c r="AC14" t="s">
        <v>53</v>
      </c>
      <c r="AD14" t="s">
        <v>53</v>
      </c>
      <c r="AE14" t="s">
        <v>53</v>
      </c>
      <c r="AF14" t="s">
        <v>53</v>
      </c>
      <c r="AG14" t="s">
        <v>53</v>
      </c>
      <c r="AH14" t="s">
        <v>53</v>
      </c>
      <c r="AI14" t="s">
        <v>53</v>
      </c>
      <c r="AJ14" t="s">
        <v>53</v>
      </c>
      <c r="AK14" t="s">
        <v>53</v>
      </c>
      <c r="AL14" t="s">
        <v>53</v>
      </c>
      <c r="AM14" t="s">
        <v>54</v>
      </c>
      <c r="AN14" t="s">
        <v>53</v>
      </c>
      <c r="AO14" t="s">
        <v>53</v>
      </c>
      <c r="AP14" t="s">
        <v>53</v>
      </c>
      <c r="AQ14" t="s">
        <v>53</v>
      </c>
      <c r="AR14" t="s">
        <v>53</v>
      </c>
      <c r="AS14" t="s">
        <v>53</v>
      </c>
      <c r="AT14" t="s">
        <v>53</v>
      </c>
      <c r="AU14" t="s">
        <v>53</v>
      </c>
      <c r="AV14" t="s">
        <v>53</v>
      </c>
      <c r="AW14" t="s">
        <v>53</v>
      </c>
      <c r="AX14" t="s">
        <v>53</v>
      </c>
      <c r="AY14" t="s">
        <v>54</v>
      </c>
      <c r="AZ14" t="s">
        <v>53</v>
      </c>
      <c r="BA14" t="s">
        <v>53</v>
      </c>
      <c r="BB14" t="s">
        <v>53</v>
      </c>
      <c r="BC14" t="s">
        <v>53</v>
      </c>
      <c r="BD14" t="s">
        <v>53</v>
      </c>
      <c r="BE14" t="s">
        <v>53</v>
      </c>
      <c r="BF14" t="s">
        <v>53</v>
      </c>
      <c r="BG14" t="s">
        <v>53</v>
      </c>
      <c r="BH14" t="s">
        <v>53</v>
      </c>
      <c r="BI14" t="s">
        <v>53</v>
      </c>
      <c r="BJ14" t="s">
        <v>55</v>
      </c>
      <c r="BK14" t="s">
        <v>53</v>
      </c>
      <c r="BL14" t="s">
        <v>53</v>
      </c>
      <c r="BM14" t="s">
        <v>53</v>
      </c>
      <c r="BN14" t="s">
        <v>53</v>
      </c>
      <c r="BO14" t="s">
        <v>53</v>
      </c>
      <c r="BP14" t="s">
        <v>53</v>
      </c>
      <c r="BQ14" t="s">
        <v>53</v>
      </c>
      <c r="BR14" t="s">
        <v>53</v>
      </c>
      <c r="BU14" t="s">
        <v>52</v>
      </c>
      <c r="BV14" s="27">
        <f t="shared" ref="BV14:BV31" si="0">COUNTIF(B14:BR14,"y")</f>
        <v>57</v>
      </c>
      <c r="BW14">
        <f t="shared" ref="BW14:BW31" si="1">COUNTIF(B14:BR14,"n")</f>
        <v>2</v>
      </c>
      <c r="BX14" s="8">
        <f t="shared" ref="BX14:BX27" si="2" xml:space="preserve"> BV14/(BV14+BW14)*100</f>
        <v>96.610169491525426</v>
      </c>
      <c r="BY14">
        <f t="shared" ref="BY14:BY31" si="3" xml:space="preserve"> COUNTIF(B14:BR14,"ok")</f>
        <v>1</v>
      </c>
      <c r="BZ14">
        <f t="shared" ref="BZ14:BZ31" si="4">COUNTIF(B14:BR14,"e")</f>
        <v>0</v>
      </c>
    </row>
    <row r="15" spans="1:78">
      <c r="A15" t="s">
        <v>56</v>
      </c>
      <c r="B15" t="s">
        <v>53</v>
      </c>
      <c r="C15" t="s">
        <v>53</v>
      </c>
      <c r="D15" t="s">
        <v>53</v>
      </c>
      <c r="E15" t="s">
        <v>53</v>
      </c>
      <c r="F15" t="s">
        <v>53</v>
      </c>
      <c r="G15" t="s">
        <v>53</v>
      </c>
      <c r="H15" t="s">
        <v>53</v>
      </c>
      <c r="I15" t="s">
        <v>53</v>
      </c>
      <c r="J15" t="s">
        <v>53</v>
      </c>
      <c r="K15" t="s">
        <v>53</v>
      </c>
      <c r="U15" t="s">
        <v>53</v>
      </c>
      <c r="V15" t="s">
        <v>53</v>
      </c>
      <c r="W15" t="s">
        <v>53</v>
      </c>
      <c r="X15" t="s">
        <v>53</v>
      </c>
      <c r="Y15" t="s">
        <v>53</v>
      </c>
      <c r="Z15" t="s">
        <v>53</v>
      </c>
      <c r="AA15" t="s">
        <v>53</v>
      </c>
      <c r="AB15" t="s">
        <v>53</v>
      </c>
      <c r="AC15" t="s">
        <v>53</v>
      </c>
      <c r="AD15" t="s">
        <v>53</v>
      </c>
      <c r="AE15" t="s">
        <v>53</v>
      </c>
      <c r="AF15" t="s">
        <v>53</v>
      </c>
      <c r="AG15" t="s">
        <v>53</v>
      </c>
      <c r="AH15" t="s">
        <v>53</v>
      </c>
      <c r="AI15" t="s">
        <v>53</v>
      </c>
      <c r="AJ15" t="s">
        <v>53</v>
      </c>
      <c r="AK15" t="s">
        <v>53</v>
      </c>
      <c r="AL15" t="s">
        <v>53</v>
      </c>
      <c r="AM15" t="s">
        <v>54</v>
      </c>
      <c r="AN15" t="s">
        <v>53</v>
      </c>
      <c r="AO15" t="s">
        <v>53</v>
      </c>
      <c r="AP15" t="s">
        <v>54</v>
      </c>
      <c r="AQ15" t="s">
        <v>53</v>
      </c>
      <c r="AR15" t="s">
        <v>53</v>
      </c>
      <c r="AS15" t="s">
        <v>53</v>
      </c>
      <c r="AT15" t="s">
        <v>57</v>
      </c>
      <c r="AU15" t="s">
        <v>57</v>
      </c>
      <c r="AV15" t="s">
        <v>53</v>
      </c>
      <c r="AW15" t="s">
        <v>53</v>
      </c>
      <c r="AX15" t="s">
        <v>53</v>
      </c>
      <c r="AY15" t="s">
        <v>53</v>
      </c>
      <c r="AZ15" t="s">
        <v>53</v>
      </c>
      <c r="BA15" t="s">
        <v>53</v>
      </c>
      <c r="BB15" t="s">
        <v>53</v>
      </c>
      <c r="BC15" t="s">
        <v>53</v>
      </c>
      <c r="BD15" t="s">
        <v>53</v>
      </c>
      <c r="BE15" t="s">
        <v>53</v>
      </c>
      <c r="BF15" t="s">
        <v>53</v>
      </c>
      <c r="BG15" t="s">
        <v>53</v>
      </c>
      <c r="BH15" t="s">
        <v>53</v>
      </c>
      <c r="BI15" t="s">
        <v>53</v>
      </c>
      <c r="BJ15" t="s">
        <v>53</v>
      </c>
      <c r="BK15" t="s">
        <v>53</v>
      </c>
      <c r="BL15" t="s">
        <v>53</v>
      </c>
      <c r="BM15" t="s">
        <v>53</v>
      </c>
      <c r="BN15" t="s">
        <v>53</v>
      </c>
      <c r="BO15" t="s">
        <v>53</v>
      </c>
      <c r="BP15" t="s">
        <v>53</v>
      </c>
      <c r="BQ15" t="s">
        <v>53</v>
      </c>
      <c r="BR15" t="s">
        <v>53</v>
      </c>
      <c r="BU15" s="9" t="s">
        <v>56</v>
      </c>
      <c r="BV15" s="9">
        <f t="shared" si="0"/>
        <v>56</v>
      </c>
      <c r="BW15" s="9">
        <f t="shared" si="1"/>
        <v>2</v>
      </c>
      <c r="BX15" s="10">
        <f t="shared" si="2"/>
        <v>96.551724137931032</v>
      </c>
      <c r="BY15">
        <f t="shared" si="3"/>
        <v>0</v>
      </c>
      <c r="BZ15">
        <f t="shared" si="4"/>
        <v>2</v>
      </c>
    </row>
    <row r="16" spans="1:78">
      <c r="A16" t="s">
        <v>58</v>
      </c>
      <c r="B16" t="s">
        <v>53</v>
      </c>
      <c r="C16" t="s">
        <v>53</v>
      </c>
      <c r="D16" t="s">
        <v>53</v>
      </c>
      <c r="E16" t="s">
        <v>53</v>
      </c>
      <c r="F16" t="s">
        <v>53</v>
      </c>
      <c r="G16" t="s">
        <v>53</v>
      </c>
      <c r="H16" t="s">
        <v>53</v>
      </c>
      <c r="I16" t="s">
        <v>53</v>
      </c>
      <c r="J16" t="s">
        <v>53</v>
      </c>
      <c r="K16" t="s">
        <v>53</v>
      </c>
      <c r="U16" t="s">
        <v>53</v>
      </c>
      <c r="V16" t="s">
        <v>53</v>
      </c>
      <c r="W16" t="s">
        <v>53</v>
      </c>
      <c r="X16" t="s">
        <v>53</v>
      </c>
      <c r="Y16" t="s">
        <v>53</v>
      </c>
      <c r="Z16" t="s">
        <v>53</v>
      </c>
      <c r="AA16" t="s">
        <v>53</v>
      </c>
      <c r="AB16" t="s">
        <v>53</v>
      </c>
      <c r="AC16" t="s">
        <v>53</v>
      </c>
      <c r="AD16" t="s">
        <v>53</v>
      </c>
      <c r="AE16" t="s">
        <v>54</v>
      </c>
      <c r="AF16" t="s">
        <v>53</v>
      </c>
      <c r="AG16" t="s">
        <v>53</v>
      </c>
      <c r="AH16" t="s">
        <v>53</v>
      </c>
      <c r="AI16" t="s">
        <v>53</v>
      </c>
      <c r="AJ16" t="s">
        <v>53</v>
      </c>
      <c r="AK16" t="s">
        <v>53</v>
      </c>
      <c r="AL16" t="s">
        <v>53</v>
      </c>
      <c r="AM16" t="s">
        <v>53</v>
      </c>
      <c r="AN16" t="s">
        <v>53</v>
      </c>
      <c r="AO16" t="s">
        <v>53</v>
      </c>
      <c r="AP16" t="s">
        <v>54</v>
      </c>
      <c r="AQ16" t="s">
        <v>53</v>
      </c>
      <c r="AR16" t="s">
        <v>53</v>
      </c>
      <c r="AS16" t="s">
        <v>53</v>
      </c>
      <c r="AT16" t="s">
        <v>53</v>
      </c>
      <c r="AU16" t="s">
        <v>54</v>
      </c>
      <c r="AV16" t="s">
        <v>53</v>
      </c>
      <c r="AW16" t="s">
        <v>53</v>
      </c>
      <c r="AX16" t="s">
        <v>53</v>
      </c>
      <c r="AY16" t="s">
        <v>53</v>
      </c>
      <c r="AZ16" t="s">
        <v>53</v>
      </c>
      <c r="BA16" t="s">
        <v>54</v>
      </c>
      <c r="BB16" t="s">
        <v>53</v>
      </c>
      <c r="BC16" t="s">
        <v>53</v>
      </c>
      <c r="BD16" t="s">
        <v>53</v>
      </c>
      <c r="BE16" t="s">
        <v>53</v>
      </c>
      <c r="BF16" t="s">
        <v>53</v>
      </c>
      <c r="BG16" t="s">
        <v>53</v>
      </c>
      <c r="BH16" t="s">
        <v>53</v>
      </c>
      <c r="BI16" t="s">
        <v>53</v>
      </c>
      <c r="BJ16" t="s">
        <v>53</v>
      </c>
      <c r="BK16" t="s">
        <v>53</v>
      </c>
      <c r="BL16" t="s">
        <v>53</v>
      </c>
      <c r="BM16" t="s">
        <v>53</v>
      </c>
      <c r="BN16" t="s">
        <v>53</v>
      </c>
      <c r="BO16" t="s">
        <v>53</v>
      </c>
      <c r="BP16" t="s">
        <v>53</v>
      </c>
      <c r="BQ16" t="s">
        <v>53</v>
      </c>
      <c r="BR16" t="s">
        <v>53</v>
      </c>
      <c r="BU16" t="s">
        <v>58</v>
      </c>
      <c r="BV16">
        <f t="shared" si="0"/>
        <v>56</v>
      </c>
      <c r="BW16">
        <f t="shared" si="1"/>
        <v>4</v>
      </c>
      <c r="BX16" s="8">
        <f t="shared" si="2"/>
        <v>93.333333333333329</v>
      </c>
      <c r="BY16">
        <f t="shared" si="3"/>
        <v>0</v>
      </c>
      <c r="BZ16">
        <f t="shared" si="4"/>
        <v>0</v>
      </c>
    </row>
    <row r="17" spans="1:78">
      <c r="A17" t="s">
        <v>59</v>
      </c>
      <c r="B17" t="s">
        <v>53</v>
      </c>
      <c r="C17" t="s">
        <v>53</v>
      </c>
      <c r="D17" t="s">
        <v>53</v>
      </c>
      <c r="E17" t="s">
        <v>53</v>
      </c>
      <c r="F17" t="s">
        <v>53</v>
      </c>
      <c r="G17" t="s">
        <v>53</v>
      </c>
      <c r="H17" t="s">
        <v>53</v>
      </c>
      <c r="I17" t="s">
        <v>53</v>
      </c>
      <c r="J17" t="s">
        <v>53</v>
      </c>
      <c r="K17" t="s">
        <v>53</v>
      </c>
      <c r="U17" t="s">
        <v>53</v>
      </c>
      <c r="V17" t="s">
        <v>53</v>
      </c>
      <c r="W17" t="s">
        <v>53</v>
      </c>
      <c r="X17" t="s">
        <v>53</v>
      </c>
      <c r="Y17" t="s">
        <v>53</v>
      </c>
      <c r="Z17" t="s">
        <v>53</v>
      </c>
      <c r="AA17" t="s">
        <v>53</v>
      </c>
      <c r="AB17" t="s">
        <v>53</v>
      </c>
      <c r="AC17" t="s">
        <v>53</v>
      </c>
      <c r="AD17" t="s">
        <v>53</v>
      </c>
      <c r="AE17" t="s">
        <v>53</v>
      </c>
      <c r="AF17" t="s">
        <v>53</v>
      </c>
      <c r="AG17" t="s">
        <v>53</v>
      </c>
      <c r="AH17" t="s">
        <v>53</v>
      </c>
      <c r="AI17" t="s">
        <v>53</v>
      </c>
      <c r="AJ17" t="s">
        <v>53</v>
      </c>
      <c r="AK17" t="s">
        <v>53</v>
      </c>
      <c r="AL17" t="s">
        <v>53</v>
      </c>
      <c r="AM17" t="s">
        <v>53</v>
      </c>
      <c r="AN17" t="s">
        <v>53</v>
      </c>
      <c r="AO17" t="s">
        <v>53</v>
      </c>
      <c r="AP17" t="s">
        <v>53</v>
      </c>
      <c r="AQ17" t="s">
        <v>53</v>
      </c>
      <c r="AR17" t="s">
        <v>53</v>
      </c>
      <c r="AS17" t="s">
        <v>53</v>
      </c>
      <c r="AT17" t="s">
        <v>53</v>
      </c>
      <c r="AU17" t="s">
        <v>53</v>
      </c>
      <c r="AV17" t="s">
        <v>53</v>
      </c>
      <c r="AW17" t="s">
        <v>53</v>
      </c>
      <c r="AX17" t="s">
        <v>53</v>
      </c>
      <c r="AY17" t="s">
        <v>53</v>
      </c>
      <c r="AZ17" t="s">
        <v>53</v>
      </c>
      <c r="BA17" t="s">
        <v>53</v>
      </c>
      <c r="BB17" t="s">
        <v>53</v>
      </c>
      <c r="BC17" t="s">
        <v>53</v>
      </c>
      <c r="BD17" t="s">
        <v>54</v>
      </c>
      <c r="BE17" t="s">
        <v>53</v>
      </c>
      <c r="BF17" t="s">
        <v>53</v>
      </c>
      <c r="BG17" t="s">
        <v>53</v>
      </c>
      <c r="BH17" t="s">
        <v>53</v>
      </c>
      <c r="BI17" t="s">
        <v>53</v>
      </c>
      <c r="BJ17" t="s">
        <v>53</v>
      </c>
      <c r="BK17" t="s">
        <v>53</v>
      </c>
      <c r="BL17" t="s">
        <v>53</v>
      </c>
      <c r="BM17" t="s">
        <v>53</v>
      </c>
      <c r="BN17" t="s">
        <v>53</v>
      </c>
      <c r="BO17" t="s">
        <v>53</v>
      </c>
      <c r="BP17" t="s">
        <v>53</v>
      </c>
      <c r="BQ17" t="s">
        <v>55</v>
      </c>
      <c r="BR17" t="s">
        <v>53</v>
      </c>
      <c r="BU17" s="9" t="s">
        <v>59</v>
      </c>
      <c r="BV17" s="9">
        <f t="shared" si="0"/>
        <v>58</v>
      </c>
      <c r="BW17" s="9">
        <f t="shared" si="1"/>
        <v>1</v>
      </c>
      <c r="BX17" s="10">
        <f t="shared" si="2"/>
        <v>98.305084745762713</v>
      </c>
      <c r="BY17">
        <f t="shared" si="3"/>
        <v>1</v>
      </c>
      <c r="BZ17">
        <f t="shared" si="4"/>
        <v>0</v>
      </c>
    </row>
    <row r="18" spans="1:78">
      <c r="A18" t="s">
        <v>60</v>
      </c>
      <c r="B18" t="s">
        <v>53</v>
      </c>
      <c r="C18" t="s">
        <v>53</v>
      </c>
      <c r="D18" t="s">
        <v>53</v>
      </c>
      <c r="E18" t="s">
        <v>53</v>
      </c>
      <c r="F18" t="s">
        <v>53</v>
      </c>
      <c r="G18" t="s">
        <v>53</v>
      </c>
      <c r="H18" t="s">
        <v>53</v>
      </c>
      <c r="I18" t="s">
        <v>53</v>
      </c>
      <c r="J18" t="s">
        <v>55</v>
      </c>
      <c r="K18" t="s">
        <v>53</v>
      </c>
      <c r="U18" t="s">
        <v>53</v>
      </c>
      <c r="V18" t="s">
        <v>53</v>
      </c>
      <c r="W18" t="s">
        <v>53</v>
      </c>
      <c r="X18" t="s">
        <v>53</v>
      </c>
      <c r="Y18" t="s">
        <v>53</v>
      </c>
      <c r="Z18" t="s">
        <v>53</v>
      </c>
      <c r="AA18" t="s">
        <v>53</v>
      </c>
      <c r="AB18" t="s">
        <v>55</v>
      </c>
      <c r="AC18" t="s">
        <v>53</v>
      </c>
      <c r="AD18" t="s">
        <v>53</v>
      </c>
      <c r="AE18" t="s">
        <v>53</v>
      </c>
      <c r="AF18" t="s">
        <v>55</v>
      </c>
      <c r="AG18" t="s">
        <v>53</v>
      </c>
      <c r="AH18" t="s">
        <v>53</v>
      </c>
      <c r="AI18" t="s">
        <v>53</v>
      </c>
      <c r="AJ18" t="s">
        <v>53</v>
      </c>
      <c r="AK18" t="s">
        <v>53</v>
      </c>
      <c r="AL18" t="s">
        <v>53</v>
      </c>
      <c r="AM18" t="s">
        <v>53</v>
      </c>
      <c r="AN18" t="s">
        <v>53</v>
      </c>
      <c r="AO18" t="s">
        <v>53</v>
      </c>
      <c r="AP18" t="s">
        <v>53</v>
      </c>
      <c r="AQ18" t="s">
        <v>53</v>
      </c>
      <c r="AR18" t="s">
        <v>53</v>
      </c>
      <c r="AS18" t="s">
        <v>53</v>
      </c>
      <c r="AT18" t="s">
        <v>53</v>
      </c>
      <c r="AU18" t="s">
        <v>53</v>
      </c>
      <c r="AV18" t="s">
        <v>53</v>
      </c>
      <c r="AW18" t="s">
        <v>53</v>
      </c>
      <c r="AX18" t="s">
        <v>53</v>
      </c>
      <c r="AY18" t="s">
        <v>53</v>
      </c>
      <c r="AZ18" t="s">
        <v>53</v>
      </c>
      <c r="BA18" t="s">
        <v>53</v>
      </c>
      <c r="BB18" t="s">
        <v>53</v>
      </c>
      <c r="BC18" t="s">
        <v>53</v>
      </c>
      <c r="BD18" t="s">
        <v>53</v>
      </c>
      <c r="BE18" t="s">
        <v>53</v>
      </c>
      <c r="BF18" t="s">
        <v>53</v>
      </c>
      <c r="BG18" t="s">
        <v>53</v>
      </c>
      <c r="BH18" t="s">
        <v>53</v>
      </c>
      <c r="BI18" t="s">
        <v>53</v>
      </c>
      <c r="BJ18" t="s">
        <v>53</v>
      </c>
      <c r="BK18" t="s">
        <v>53</v>
      </c>
      <c r="BL18" t="s">
        <v>53</v>
      </c>
      <c r="BM18" t="s">
        <v>53</v>
      </c>
      <c r="BN18" t="s">
        <v>53</v>
      </c>
      <c r="BO18" t="s">
        <v>53</v>
      </c>
      <c r="BP18" t="s">
        <v>53</v>
      </c>
      <c r="BQ18" t="s">
        <v>53</v>
      </c>
      <c r="BR18" t="s">
        <v>53</v>
      </c>
      <c r="BU18" t="s">
        <v>60</v>
      </c>
      <c r="BV18">
        <f t="shared" si="0"/>
        <v>57</v>
      </c>
      <c r="BW18">
        <f t="shared" si="1"/>
        <v>0</v>
      </c>
      <c r="BX18" s="8">
        <f t="shared" si="2"/>
        <v>100</v>
      </c>
      <c r="BY18">
        <f t="shared" si="3"/>
        <v>3</v>
      </c>
      <c r="BZ18">
        <f t="shared" si="4"/>
        <v>0</v>
      </c>
    </row>
    <row r="19" spans="1:78" ht="17">
      <c r="A19" t="s">
        <v>61</v>
      </c>
      <c r="B19" t="s">
        <v>53</v>
      </c>
      <c r="C19" t="s">
        <v>53</v>
      </c>
      <c r="D19" t="s">
        <v>53</v>
      </c>
      <c r="E19" t="s">
        <v>53</v>
      </c>
      <c r="F19" t="s">
        <v>53</v>
      </c>
      <c r="G19" t="s">
        <v>53</v>
      </c>
      <c r="H19" t="s">
        <v>53</v>
      </c>
      <c r="I19" t="s">
        <v>53</v>
      </c>
      <c r="J19" t="s">
        <v>53</v>
      </c>
      <c r="K19" t="s">
        <v>53</v>
      </c>
      <c r="U19" t="s">
        <v>53</v>
      </c>
      <c r="V19" t="s">
        <v>53</v>
      </c>
      <c r="W19" t="s">
        <v>54</v>
      </c>
      <c r="X19" t="s">
        <v>53</v>
      </c>
      <c r="Y19" t="s">
        <v>53</v>
      </c>
      <c r="Z19" t="s">
        <v>57</v>
      </c>
      <c r="AA19" t="s">
        <v>53</v>
      </c>
      <c r="AB19" t="s">
        <v>53</v>
      </c>
      <c r="AC19" t="s">
        <v>57</v>
      </c>
      <c r="AD19" t="s">
        <v>53</v>
      </c>
      <c r="AE19" t="s">
        <v>53</v>
      </c>
      <c r="AF19" t="s">
        <v>53</v>
      </c>
      <c r="AG19" t="s">
        <v>53</v>
      </c>
      <c r="AH19" t="s">
        <v>53</v>
      </c>
      <c r="AI19" t="s">
        <v>53</v>
      </c>
      <c r="AJ19" t="s">
        <v>53</v>
      </c>
      <c r="AK19" t="s">
        <v>53</v>
      </c>
      <c r="AL19" t="s">
        <v>53</v>
      </c>
      <c r="AM19" t="s">
        <v>57</v>
      </c>
      <c r="AN19" t="s">
        <v>57</v>
      </c>
      <c r="AO19" t="s">
        <v>57</v>
      </c>
      <c r="AP19" t="s">
        <v>53</v>
      </c>
      <c r="AQ19" t="s">
        <v>53</v>
      </c>
      <c r="AR19" t="s">
        <v>57</v>
      </c>
      <c r="AS19" t="s">
        <v>57</v>
      </c>
      <c r="AT19" t="s">
        <v>53</v>
      </c>
      <c r="AU19" t="s">
        <v>53</v>
      </c>
      <c r="AV19" t="s">
        <v>53</v>
      </c>
      <c r="AW19" t="s">
        <v>53</v>
      </c>
      <c r="AX19" t="s">
        <v>53</v>
      </c>
      <c r="AY19" t="s">
        <v>53</v>
      </c>
      <c r="AZ19" t="s">
        <v>57</v>
      </c>
      <c r="BA19" t="s">
        <v>53</v>
      </c>
      <c r="BB19" t="s">
        <v>53</v>
      </c>
      <c r="BC19" t="s">
        <v>53</v>
      </c>
      <c r="BD19" t="s">
        <v>57</v>
      </c>
      <c r="BE19" t="s">
        <v>57</v>
      </c>
      <c r="BF19" t="s">
        <v>53</v>
      </c>
      <c r="BG19" t="s">
        <v>57</v>
      </c>
      <c r="BH19" t="s">
        <v>57</v>
      </c>
      <c r="BI19" t="s">
        <v>53</v>
      </c>
      <c r="BJ19" t="s">
        <v>57</v>
      </c>
      <c r="BK19" t="s">
        <v>53</v>
      </c>
      <c r="BL19" t="s">
        <v>53</v>
      </c>
      <c r="BM19" t="s">
        <v>53</v>
      </c>
      <c r="BN19" t="s">
        <v>53</v>
      </c>
      <c r="BO19" t="s">
        <v>53</v>
      </c>
      <c r="BP19" t="s">
        <v>53</v>
      </c>
      <c r="BQ19" t="s">
        <v>57</v>
      </c>
      <c r="BR19" t="s">
        <v>53</v>
      </c>
      <c r="BU19" s="12" t="s">
        <v>61</v>
      </c>
      <c r="BV19" s="12">
        <f t="shared" si="0"/>
        <v>45</v>
      </c>
      <c r="BW19" s="12">
        <f t="shared" si="1"/>
        <v>1</v>
      </c>
      <c r="BX19" s="13">
        <f t="shared" si="2"/>
        <v>97.826086956521735</v>
      </c>
      <c r="BY19">
        <f t="shared" si="3"/>
        <v>0</v>
      </c>
      <c r="BZ19">
        <f t="shared" si="4"/>
        <v>14</v>
      </c>
    </row>
    <row r="20" spans="1:78">
      <c r="A20" t="s">
        <v>62</v>
      </c>
      <c r="B20" t="s">
        <v>57</v>
      </c>
      <c r="C20" t="s">
        <v>57</v>
      </c>
      <c r="D20" t="s">
        <v>53</v>
      </c>
      <c r="E20" t="s">
        <v>57</v>
      </c>
      <c r="F20" t="s">
        <v>57</v>
      </c>
      <c r="G20" t="s">
        <v>57</v>
      </c>
      <c r="H20" t="s">
        <v>57</v>
      </c>
      <c r="I20" t="s">
        <v>57</v>
      </c>
      <c r="J20" t="s">
        <v>57</v>
      </c>
      <c r="K20" t="s">
        <v>57</v>
      </c>
      <c r="U20" t="s">
        <v>57</v>
      </c>
      <c r="V20" t="s">
        <v>57</v>
      </c>
      <c r="W20" t="s">
        <v>57</v>
      </c>
      <c r="X20" t="s">
        <v>57</v>
      </c>
      <c r="Y20" t="s">
        <v>57</v>
      </c>
      <c r="Z20" t="s">
        <v>57</v>
      </c>
      <c r="AA20" t="s">
        <v>57</v>
      </c>
      <c r="AB20" t="s">
        <v>57</v>
      </c>
      <c r="AC20" t="s">
        <v>57</v>
      </c>
      <c r="AD20" t="s">
        <v>57</v>
      </c>
      <c r="AE20" t="s">
        <v>57</v>
      </c>
      <c r="AF20" t="s">
        <v>57</v>
      </c>
      <c r="AG20" t="s">
        <v>57</v>
      </c>
      <c r="AH20" t="s">
        <v>57</v>
      </c>
      <c r="AI20" t="s">
        <v>57</v>
      </c>
      <c r="AJ20" t="s">
        <v>57</v>
      </c>
      <c r="AK20" t="s">
        <v>57</v>
      </c>
      <c r="AL20" t="s">
        <v>57</v>
      </c>
      <c r="AM20" t="s">
        <v>57</v>
      </c>
      <c r="AN20" t="s">
        <v>57</v>
      </c>
      <c r="AO20" t="s">
        <v>57</v>
      </c>
      <c r="AP20" t="s">
        <v>57</v>
      </c>
      <c r="AQ20" t="s">
        <v>57</v>
      </c>
      <c r="AR20" t="s">
        <v>57</v>
      </c>
      <c r="AS20" t="s">
        <v>57</v>
      </c>
      <c r="AT20" t="s">
        <v>57</v>
      </c>
      <c r="AU20" t="s">
        <v>57</v>
      </c>
      <c r="AV20" t="s">
        <v>57</v>
      </c>
      <c r="AW20" t="s">
        <v>57</v>
      </c>
      <c r="AX20" t="s">
        <v>57</v>
      </c>
      <c r="AY20" t="s">
        <v>57</v>
      </c>
      <c r="AZ20" t="s">
        <v>57</v>
      </c>
      <c r="BA20" t="s">
        <v>57</v>
      </c>
      <c r="BB20" t="s">
        <v>57</v>
      </c>
      <c r="BC20" t="s">
        <v>57</v>
      </c>
      <c r="BD20" t="s">
        <v>57</v>
      </c>
      <c r="BE20" t="s">
        <v>57</v>
      </c>
      <c r="BF20" t="s">
        <v>57</v>
      </c>
      <c r="BG20" t="s">
        <v>57</v>
      </c>
      <c r="BH20" t="s">
        <v>57</v>
      </c>
      <c r="BI20" t="s">
        <v>57</v>
      </c>
      <c r="BJ20" t="s">
        <v>57</v>
      </c>
      <c r="BK20" t="s">
        <v>57</v>
      </c>
      <c r="BL20" t="s">
        <v>57</v>
      </c>
      <c r="BM20" t="s">
        <v>54</v>
      </c>
      <c r="BN20" t="s">
        <v>57</v>
      </c>
      <c r="BO20" t="s">
        <v>57</v>
      </c>
      <c r="BP20" t="s">
        <v>57</v>
      </c>
      <c r="BQ20" t="s">
        <v>57</v>
      </c>
      <c r="BR20" t="s">
        <v>57</v>
      </c>
      <c r="BU20" t="s">
        <v>62</v>
      </c>
      <c r="BV20">
        <f t="shared" si="0"/>
        <v>1</v>
      </c>
      <c r="BW20">
        <f t="shared" si="1"/>
        <v>1</v>
      </c>
      <c r="BX20" s="8">
        <f t="shared" si="2"/>
        <v>50</v>
      </c>
      <c r="BY20">
        <f t="shared" si="3"/>
        <v>0</v>
      </c>
      <c r="BZ20">
        <f t="shared" si="4"/>
        <v>58</v>
      </c>
    </row>
    <row r="21" spans="1:78">
      <c r="A21" t="s">
        <v>63</v>
      </c>
      <c r="B21" t="s">
        <v>53</v>
      </c>
      <c r="C21" t="s">
        <v>53</v>
      </c>
      <c r="D21" t="s">
        <v>57</v>
      </c>
      <c r="E21" t="s">
        <v>53</v>
      </c>
      <c r="F21" t="s">
        <v>53</v>
      </c>
      <c r="G21" t="s">
        <v>53</v>
      </c>
      <c r="H21" t="s">
        <v>57</v>
      </c>
      <c r="I21" t="s">
        <v>53</v>
      </c>
      <c r="J21" t="s">
        <v>53</v>
      </c>
      <c r="K21" t="s">
        <v>53</v>
      </c>
      <c r="U21" t="s">
        <v>53</v>
      </c>
      <c r="V21" t="s">
        <v>53</v>
      </c>
      <c r="W21" t="s">
        <v>53</v>
      </c>
      <c r="X21" t="s">
        <v>53</v>
      </c>
      <c r="Y21" t="s">
        <v>53</v>
      </c>
      <c r="Z21" t="s">
        <v>53</v>
      </c>
      <c r="AA21" t="s">
        <v>53</v>
      </c>
      <c r="AB21" t="s">
        <v>53</v>
      </c>
      <c r="AC21" t="s">
        <v>53</v>
      </c>
      <c r="AD21" t="s">
        <v>53</v>
      </c>
      <c r="AE21" t="s">
        <v>53</v>
      </c>
      <c r="AF21" t="s">
        <v>53</v>
      </c>
      <c r="AG21" t="s">
        <v>53</v>
      </c>
      <c r="AH21" t="s">
        <v>53</v>
      </c>
      <c r="AI21" t="s">
        <v>53</v>
      </c>
      <c r="AJ21" t="s">
        <v>53</v>
      </c>
      <c r="AK21" t="s">
        <v>53</v>
      </c>
      <c r="AL21" t="s">
        <v>53</v>
      </c>
      <c r="AM21" t="s">
        <v>57</v>
      </c>
      <c r="AN21" t="s">
        <v>53</v>
      </c>
      <c r="AO21" t="s">
        <v>53</v>
      </c>
      <c r="AP21" t="s">
        <v>53</v>
      </c>
      <c r="AQ21" t="s">
        <v>53</v>
      </c>
      <c r="AR21" t="s">
        <v>53</v>
      </c>
      <c r="AS21" t="s">
        <v>57</v>
      </c>
      <c r="AT21" t="s">
        <v>57</v>
      </c>
      <c r="AU21" t="s">
        <v>57</v>
      </c>
      <c r="AV21" t="s">
        <v>53</v>
      </c>
      <c r="AW21" t="s">
        <v>53</v>
      </c>
      <c r="AX21" t="s">
        <v>57</v>
      </c>
      <c r="AY21" t="s">
        <v>53</v>
      </c>
      <c r="AZ21" t="s">
        <v>53</v>
      </c>
      <c r="BA21" t="s">
        <v>53</v>
      </c>
      <c r="BB21" t="s">
        <v>53</v>
      </c>
      <c r="BC21" t="s">
        <v>53</v>
      </c>
      <c r="BD21" t="s">
        <v>53</v>
      </c>
      <c r="BE21" t="s">
        <v>53</v>
      </c>
      <c r="BF21" t="s">
        <v>53</v>
      </c>
      <c r="BG21" t="s">
        <v>53</v>
      </c>
      <c r="BH21" t="s">
        <v>57</v>
      </c>
      <c r="BI21" t="s">
        <v>53</v>
      </c>
      <c r="BJ21" t="s">
        <v>57</v>
      </c>
      <c r="BK21" t="s">
        <v>53</v>
      </c>
      <c r="BL21" t="s">
        <v>53</v>
      </c>
      <c r="BM21" t="s">
        <v>57</v>
      </c>
      <c r="BN21" t="s">
        <v>53</v>
      </c>
      <c r="BO21" t="s">
        <v>53</v>
      </c>
      <c r="BP21" t="s">
        <v>53</v>
      </c>
      <c r="BQ21" t="s">
        <v>57</v>
      </c>
      <c r="BR21" t="s">
        <v>53</v>
      </c>
      <c r="BU21" s="9" t="s">
        <v>63</v>
      </c>
      <c r="BV21" s="9">
        <f t="shared" si="0"/>
        <v>49</v>
      </c>
      <c r="BW21" s="9">
        <f t="shared" si="1"/>
        <v>0</v>
      </c>
      <c r="BX21" s="10">
        <f t="shared" si="2"/>
        <v>100</v>
      </c>
      <c r="BY21">
        <f t="shared" si="3"/>
        <v>0</v>
      </c>
      <c r="BZ21">
        <f t="shared" si="4"/>
        <v>11</v>
      </c>
    </row>
    <row r="22" spans="1:78">
      <c r="A22" t="s">
        <v>64</v>
      </c>
      <c r="B22" t="s">
        <v>55</v>
      </c>
      <c r="C22" t="s">
        <v>53</v>
      </c>
      <c r="D22" t="s">
        <v>53</v>
      </c>
      <c r="E22" t="s">
        <v>53</v>
      </c>
      <c r="F22" t="s">
        <v>53</v>
      </c>
      <c r="G22" t="s">
        <v>53</v>
      </c>
      <c r="H22" t="s">
        <v>55</v>
      </c>
      <c r="I22" t="s">
        <v>53</v>
      </c>
      <c r="J22" t="s">
        <v>53</v>
      </c>
      <c r="K22" t="s">
        <v>53</v>
      </c>
      <c r="U22" t="s">
        <v>53</v>
      </c>
      <c r="V22" t="s">
        <v>53</v>
      </c>
      <c r="W22" t="s">
        <v>54</v>
      </c>
      <c r="X22" t="s">
        <v>53</v>
      </c>
      <c r="Y22" t="s">
        <v>53</v>
      </c>
      <c r="Z22" t="s">
        <v>53</v>
      </c>
      <c r="AA22" t="s">
        <v>53</v>
      </c>
      <c r="AB22" t="s">
        <v>53</v>
      </c>
      <c r="AC22" t="s">
        <v>53</v>
      </c>
      <c r="AD22" t="s">
        <v>55</v>
      </c>
      <c r="AE22" t="s">
        <v>53</v>
      </c>
      <c r="AF22" t="s">
        <v>53</v>
      </c>
      <c r="AG22" t="s">
        <v>53</v>
      </c>
      <c r="AH22" t="s">
        <v>53</v>
      </c>
      <c r="AI22" t="s">
        <v>53</v>
      </c>
      <c r="AJ22" t="s">
        <v>53</v>
      </c>
      <c r="AK22" t="s">
        <v>53</v>
      </c>
      <c r="AL22" t="s">
        <v>53</v>
      </c>
      <c r="AM22" t="s">
        <v>57</v>
      </c>
      <c r="AN22" t="s">
        <v>53</v>
      </c>
      <c r="AO22" t="s">
        <v>53</v>
      </c>
      <c r="AP22" t="s">
        <v>53</v>
      </c>
      <c r="AQ22" t="s">
        <v>53</v>
      </c>
      <c r="AR22" t="s">
        <v>53</v>
      </c>
      <c r="AS22" t="s">
        <v>54</v>
      </c>
      <c r="AT22" t="s">
        <v>53</v>
      </c>
      <c r="AU22" t="s">
        <v>55</v>
      </c>
      <c r="AV22" t="s">
        <v>54</v>
      </c>
      <c r="AW22" t="s">
        <v>53</v>
      </c>
      <c r="AX22" t="s">
        <v>53</v>
      </c>
      <c r="AY22" t="s">
        <v>53</v>
      </c>
      <c r="AZ22" t="s">
        <v>54</v>
      </c>
      <c r="BA22" t="s">
        <v>53</v>
      </c>
      <c r="BB22" t="s">
        <v>53</v>
      </c>
      <c r="BC22" t="s">
        <v>53</v>
      </c>
      <c r="BD22" t="s">
        <v>57</v>
      </c>
      <c r="BE22" t="s">
        <v>53</v>
      </c>
      <c r="BF22" t="s">
        <v>53</v>
      </c>
      <c r="BG22" t="s">
        <v>54</v>
      </c>
      <c r="BH22" t="s">
        <v>53</v>
      </c>
      <c r="BI22" t="s">
        <v>53</v>
      </c>
      <c r="BJ22" t="s">
        <v>53</v>
      </c>
      <c r="BK22" t="s">
        <v>53</v>
      </c>
      <c r="BL22" t="s">
        <v>53</v>
      </c>
      <c r="BM22" t="s">
        <v>53</v>
      </c>
      <c r="BN22" t="s">
        <v>53</v>
      </c>
      <c r="BO22" t="s">
        <v>53</v>
      </c>
      <c r="BP22" t="s">
        <v>53</v>
      </c>
      <c r="BQ22" t="s">
        <v>53</v>
      </c>
      <c r="BR22" t="s">
        <v>53</v>
      </c>
      <c r="BU22" t="s">
        <v>64</v>
      </c>
      <c r="BV22">
        <f t="shared" si="0"/>
        <v>49</v>
      </c>
      <c r="BW22">
        <f t="shared" si="1"/>
        <v>5</v>
      </c>
      <c r="BX22" s="8">
        <f t="shared" si="2"/>
        <v>90.740740740740748</v>
      </c>
      <c r="BY22">
        <f t="shared" si="3"/>
        <v>4</v>
      </c>
      <c r="BZ22">
        <f t="shared" si="4"/>
        <v>2</v>
      </c>
    </row>
    <row r="23" spans="1:78">
      <c r="A23" t="s">
        <v>65</v>
      </c>
      <c r="B23" t="s">
        <v>53</v>
      </c>
      <c r="C23" t="s">
        <v>55</v>
      </c>
      <c r="D23" t="s">
        <v>53</v>
      </c>
      <c r="E23" t="s">
        <v>53</v>
      </c>
      <c r="F23" t="s">
        <v>53</v>
      </c>
      <c r="G23" t="s">
        <v>53</v>
      </c>
      <c r="H23" t="s">
        <v>53</v>
      </c>
      <c r="I23" t="s">
        <v>53</v>
      </c>
      <c r="J23" t="s">
        <v>53</v>
      </c>
      <c r="K23" t="s">
        <v>53</v>
      </c>
      <c r="U23" t="s">
        <v>55</v>
      </c>
      <c r="V23" t="s">
        <v>53</v>
      </c>
      <c r="W23" t="s">
        <v>53</v>
      </c>
      <c r="X23" t="s">
        <v>53</v>
      </c>
      <c r="Y23" t="s">
        <v>53</v>
      </c>
      <c r="Z23" t="s">
        <v>53</v>
      </c>
      <c r="AA23" t="s">
        <v>53</v>
      </c>
      <c r="AB23" t="s">
        <v>53</v>
      </c>
      <c r="AC23" t="s">
        <v>53</v>
      </c>
      <c r="AD23" t="s">
        <v>55</v>
      </c>
      <c r="AE23" t="s">
        <v>53</v>
      </c>
      <c r="AF23" t="s">
        <v>53</v>
      </c>
      <c r="AG23" t="s">
        <v>53</v>
      </c>
      <c r="AH23" t="s">
        <v>53</v>
      </c>
      <c r="AI23" t="s">
        <v>53</v>
      </c>
      <c r="AJ23" t="s">
        <v>53</v>
      </c>
      <c r="AK23" t="s">
        <v>53</v>
      </c>
      <c r="AL23" t="s">
        <v>53</v>
      </c>
      <c r="AM23" t="s">
        <v>57</v>
      </c>
      <c r="AN23" t="s">
        <v>53</v>
      </c>
      <c r="AO23" t="s">
        <v>53</v>
      </c>
      <c r="AP23" t="s">
        <v>55</v>
      </c>
      <c r="AQ23" t="s">
        <v>55</v>
      </c>
      <c r="AR23" t="s">
        <v>53</v>
      </c>
      <c r="AS23" t="s">
        <v>53</v>
      </c>
      <c r="AT23" t="s">
        <v>57</v>
      </c>
      <c r="AU23" t="s">
        <v>55</v>
      </c>
      <c r="AV23" t="s">
        <v>53</v>
      </c>
      <c r="AW23" t="s">
        <v>53</v>
      </c>
      <c r="AX23" t="s">
        <v>53</v>
      </c>
      <c r="AY23" t="s">
        <v>53</v>
      </c>
      <c r="AZ23" t="s">
        <v>53</v>
      </c>
      <c r="BA23" t="s">
        <v>53</v>
      </c>
      <c r="BB23" t="s">
        <v>53</v>
      </c>
      <c r="BC23" t="s">
        <v>55</v>
      </c>
      <c r="BD23" t="s">
        <v>53</v>
      </c>
      <c r="BE23" t="s">
        <v>53</v>
      </c>
      <c r="BF23" t="s">
        <v>53</v>
      </c>
      <c r="BG23" t="s">
        <v>53</v>
      </c>
      <c r="BH23" t="s">
        <v>53</v>
      </c>
      <c r="BI23" t="s">
        <v>53</v>
      </c>
      <c r="BJ23" t="s">
        <v>55</v>
      </c>
      <c r="BK23" t="s">
        <v>53</v>
      </c>
      <c r="BL23" t="s">
        <v>53</v>
      </c>
      <c r="BM23" t="s">
        <v>54</v>
      </c>
      <c r="BN23" t="s">
        <v>55</v>
      </c>
      <c r="BO23" t="s">
        <v>53</v>
      </c>
      <c r="BP23" t="s">
        <v>55</v>
      </c>
      <c r="BQ23" t="s">
        <v>55</v>
      </c>
      <c r="BR23" t="s">
        <v>53</v>
      </c>
      <c r="BU23" s="9" t="s">
        <v>65</v>
      </c>
      <c r="BV23" s="9">
        <f t="shared" si="0"/>
        <v>46</v>
      </c>
      <c r="BW23" s="9">
        <f t="shared" si="1"/>
        <v>1</v>
      </c>
      <c r="BX23" s="10">
        <f t="shared" si="2"/>
        <v>97.872340425531917</v>
      </c>
      <c r="BY23">
        <f t="shared" si="3"/>
        <v>11</v>
      </c>
      <c r="BZ23">
        <f t="shared" si="4"/>
        <v>2</v>
      </c>
    </row>
    <row r="24" spans="1:78">
      <c r="A24" t="s">
        <v>66</v>
      </c>
      <c r="B24" t="s">
        <v>57</v>
      </c>
      <c r="C24" t="s">
        <v>57</v>
      </c>
      <c r="D24" t="s">
        <v>57</v>
      </c>
      <c r="E24" t="s">
        <v>57</v>
      </c>
      <c r="F24" t="s">
        <v>57</v>
      </c>
      <c r="G24" t="s">
        <v>57</v>
      </c>
      <c r="H24" t="s">
        <v>57</v>
      </c>
      <c r="I24" t="s">
        <v>57</v>
      </c>
      <c r="J24" t="s">
        <v>57</v>
      </c>
      <c r="K24" t="s">
        <v>57</v>
      </c>
      <c r="U24" t="s">
        <v>57</v>
      </c>
      <c r="V24" t="s">
        <v>57</v>
      </c>
      <c r="W24" t="s">
        <v>57</v>
      </c>
      <c r="X24" t="s">
        <v>57</v>
      </c>
      <c r="Y24" t="s">
        <v>57</v>
      </c>
      <c r="Z24" t="s">
        <v>57</v>
      </c>
      <c r="AA24" t="s">
        <v>57</v>
      </c>
      <c r="AB24" t="s">
        <v>55</v>
      </c>
      <c r="AC24" t="s">
        <v>57</v>
      </c>
      <c r="AD24" t="s">
        <v>57</v>
      </c>
      <c r="AE24" t="s">
        <v>57</v>
      </c>
      <c r="AF24" t="s">
        <v>57</v>
      </c>
      <c r="AG24" t="s">
        <v>57</v>
      </c>
      <c r="AH24" t="s">
        <v>53</v>
      </c>
      <c r="AI24" t="s">
        <v>57</v>
      </c>
      <c r="AJ24" t="s">
        <v>57</v>
      </c>
      <c r="AK24" t="s">
        <v>57</v>
      </c>
      <c r="AL24" t="s">
        <v>57</v>
      </c>
      <c r="AM24" t="s">
        <v>57</v>
      </c>
      <c r="AN24" t="s">
        <v>57</v>
      </c>
      <c r="AO24" t="s">
        <v>57</v>
      </c>
      <c r="AP24" t="s">
        <v>57</v>
      </c>
      <c r="AQ24" t="s">
        <v>57</v>
      </c>
      <c r="AR24" t="s">
        <v>57</v>
      </c>
      <c r="AS24" t="s">
        <v>57</v>
      </c>
      <c r="AT24" t="s">
        <v>57</v>
      </c>
      <c r="AU24" t="s">
        <v>57</v>
      </c>
      <c r="AV24" t="s">
        <v>57</v>
      </c>
      <c r="AW24" t="s">
        <v>57</v>
      </c>
      <c r="AX24" t="s">
        <v>57</v>
      </c>
      <c r="AY24" t="s">
        <v>57</v>
      </c>
      <c r="AZ24" t="s">
        <v>57</v>
      </c>
      <c r="BA24" t="s">
        <v>57</v>
      </c>
      <c r="BB24" t="s">
        <v>54</v>
      </c>
      <c r="BC24" t="s">
        <v>57</v>
      </c>
      <c r="BD24" t="s">
        <v>57</v>
      </c>
      <c r="BE24" t="s">
        <v>57</v>
      </c>
      <c r="BF24" t="s">
        <v>57</v>
      </c>
      <c r="BG24" t="s">
        <v>57</v>
      </c>
      <c r="BH24" t="s">
        <v>57</v>
      </c>
      <c r="BI24" t="s">
        <v>57</v>
      </c>
      <c r="BJ24" t="s">
        <v>57</v>
      </c>
      <c r="BK24" t="s">
        <v>57</v>
      </c>
      <c r="BL24" t="s">
        <v>57</v>
      </c>
      <c r="BM24" t="s">
        <v>57</v>
      </c>
      <c r="BN24" t="s">
        <v>57</v>
      </c>
      <c r="BO24" t="s">
        <v>57</v>
      </c>
      <c r="BP24" t="s">
        <v>57</v>
      </c>
      <c r="BQ24" t="s">
        <v>57</v>
      </c>
      <c r="BR24" t="s">
        <v>57</v>
      </c>
      <c r="BU24" t="s">
        <v>66</v>
      </c>
      <c r="BV24">
        <f t="shared" si="0"/>
        <v>1</v>
      </c>
      <c r="BW24">
        <f t="shared" si="1"/>
        <v>1</v>
      </c>
      <c r="BX24" s="8">
        <f t="shared" si="2"/>
        <v>50</v>
      </c>
      <c r="BY24">
        <f t="shared" si="3"/>
        <v>1</v>
      </c>
      <c r="BZ24">
        <f t="shared" si="4"/>
        <v>57</v>
      </c>
    </row>
    <row r="25" spans="1:78">
      <c r="A25" t="s">
        <v>67</v>
      </c>
      <c r="B25" t="s">
        <v>57</v>
      </c>
      <c r="C25" t="s">
        <v>57</v>
      </c>
      <c r="D25" t="s">
        <v>55</v>
      </c>
      <c r="E25" t="s">
        <v>57</v>
      </c>
      <c r="F25" t="s">
        <v>57</v>
      </c>
      <c r="G25" t="s">
        <v>57</v>
      </c>
      <c r="H25" t="s">
        <v>57</v>
      </c>
      <c r="I25" t="s">
        <v>57</v>
      </c>
      <c r="J25" t="s">
        <v>57</v>
      </c>
      <c r="K25" t="s">
        <v>57</v>
      </c>
      <c r="U25" t="s">
        <v>57</v>
      </c>
      <c r="V25" t="s">
        <v>57</v>
      </c>
      <c r="W25" t="s">
        <v>57</v>
      </c>
      <c r="X25" t="s">
        <v>57</v>
      </c>
      <c r="Y25" t="s">
        <v>57</v>
      </c>
      <c r="Z25" t="s">
        <v>57</v>
      </c>
      <c r="AA25" t="s">
        <v>57</v>
      </c>
      <c r="AB25" t="s">
        <v>57</v>
      </c>
      <c r="AC25" t="s">
        <v>57</v>
      </c>
      <c r="AD25" t="s">
        <v>57</v>
      </c>
      <c r="AE25" t="s">
        <v>57</v>
      </c>
      <c r="AF25" t="s">
        <v>57</v>
      </c>
      <c r="AG25" t="s">
        <v>57</v>
      </c>
      <c r="AH25" t="s">
        <v>57</v>
      </c>
      <c r="AI25" t="s">
        <v>57</v>
      </c>
      <c r="AJ25" t="s">
        <v>57</v>
      </c>
      <c r="AK25" t="s">
        <v>57</v>
      </c>
      <c r="AL25" t="s">
        <v>57</v>
      </c>
      <c r="AM25" t="s">
        <v>57</v>
      </c>
      <c r="AN25" t="s">
        <v>57</v>
      </c>
      <c r="AO25" t="s">
        <v>57</v>
      </c>
      <c r="AP25" t="s">
        <v>57</v>
      </c>
      <c r="AQ25" t="s">
        <v>53</v>
      </c>
      <c r="AR25" t="s">
        <v>57</v>
      </c>
      <c r="AS25" t="s">
        <v>57</v>
      </c>
      <c r="AT25" t="s">
        <v>57</v>
      </c>
      <c r="AU25" t="s">
        <v>57</v>
      </c>
      <c r="AV25" t="s">
        <v>57</v>
      </c>
      <c r="AW25" t="s">
        <v>57</v>
      </c>
      <c r="AX25" t="s">
        <v>57</v>
      </c>
      <c r="AY25" t="s">
        <v>57</v>
      </c>
      <c r="AZ25" t="s">
        <v>57</v>
      </c>
      <c r="BA25" t="s">
        <v>57</v>
      </c>
      <c r="BB25" t="s">
        <v>57</v>
      </c>
      <c r="BC25" t="s">
        <v>57</v>
      </c>
      <c r="BD25" t="s">
        <v>57</v>
      </c>
      <c r="BE25" t="s">
        <v>57</v>
      </c>
      <c r="BF25" t="s">
        <v>57</v>
      </c>
      <c r="BG25" t="s">
        <v>57</v>
      </c>
      <c r="BH25" t="s">
        <v>57</v>
      </c>
      <c r="BI25" t="s">
        <v>57</v>
      </c>
      <c r="BJ25" t="s">
        <v>57</v>
      </c>
      <c r="BK25" t="s">
        <v>57</v>
      </c>
      <c r="BL25" t="s">
        <v>57</v>
      </c>
      <c r="BM25" t="s">
        <v>57</v>
      </c>
      <c r="BN25" t="s">
        <v>57</v>
      </c>
      <c r="BO25" t="s">
        <v>57</v>
      </c>
      <c r="BP25" t="s">
        <v>57</v>
      </c>
      <c r="BQ25" t="s">
        <v>57</v>
      </c>
      <c r="BR25" t="s">
        <v>57</v>
      </c>
      <c r="BU25" s="9" t="s">
        <v>67</v>
      </c>
      <c r="BV25" s="9">
        <f t="shared" si="0"/>
        <v>1</v>
      </c>
      <c r="BW25" s="9">
        <f t="shared" si="1"/>
        <v>0</v>
      </c>
      <c r="BX25" s="10">
        <f t="shared" si="2"/>
        <v>100</v>
      </c>
      <c r="BY25">
        <f t="shared" si="3"/>
        <v>1</v>
      </c>
      <c r="BZ25">
        <f t="shared" si="4"/>
        <v>58</v>
      </c>
    </row>
    <row r="26" spans="1:78">
      <c r="A26" t="s">
        <v>68</v>
      </c>
      <c r="B26" t="s">
        <v>53</v>
      </c>
      <c r="C26" t="s">
        <v>53</v>
      </c>
      <c r="D26" t="s">
        <v>53</v>
      </c>
      <c r="E26" t="s">
        <v>53</v>
      </c>
      <c r="F26" t="s">
        <v>53</v>
      </c>
      <c r="G26" t="s">
        <v>53</v>
      </c>
      <c r="H26" t="s">
        <v>53</v>
      </c>
      <c r="I26" t="s">
        <v>53</v>
      </c>
      <c r="J26" t="s">
        <v>53</v>
      </c>
      <c r="K26" t="s">
        <v>53</v>
      </c>
      <c r="U26" t="s">
        <v>53</v>
      </c>
      <c r="V26" t="s">
        <v>53</v>
      </c>
      <c r="W26" t="s">
        <v>53</v>
      </c>
      <c r="X26" t="s">
        <v>53</v>
      </c>
      <c r="Y26" t="s">
        <v>53</v>
      </c>
      <c r="Z26" t="s">
        <v>53</v>
      </c>
      <c r="AA26" t="s">
        <v>53</v>
      </c>
      <c r="AB26" t="s">
        <v>53</v>
      </c>
      <c r="AD26" t="s">
        <v>53</v>
      </c>
      <c r="AE26" t="s">
        <v>53</v>
      </c>
      <c r="AG26" t="s">
        <v>53</v>
      </c>
      <c r="AH26" t="s">
        <v>53</v>
      </c>
      <c r="AI26" t="s">
        <v>279</v>
      </c>
      <c r="AJ26" t="s">
        <v>53</v>
      </c>
      <c r="AK26" t="s">
        <v>53</v>
      </c>
      <c r="AL26" t="s">
        <v>53</v>
      </c>
      <c r="AN26" t="s">
        <v>53</v>
      </c>
      <c r="BE26" t="s">
        <v>53</v>
      </c>
      <c r="BF26" t="s">
        <v>53</v>
      </c>
      <c r="BG26" t="s">
        <v>53</v>
      </c>
      <c r="BO26" t="s">
        <v>53</v>
      </c>
      <c r="BQ26" t="s">
        <v>55</v>
      </c>
      <c r="BU26" t="s">
        <v>68</v>
      </c>
      <c r="BV26">
        <f t="shared" si="0"/>
        <v>31</v>
      </c>
      <c r="BW26">
        <f t="shared" si="1"/>
        <v>0</v>
      </c>
      <c r="BX26" s="8">
        <f t="shared" si="2"/>
        <v>100</v>
      </c>
      <c r="BY26">
        <f t="shared" si="3"/>
        <v>1</v>
      </c>
      <c r="BZ26">
        <f t="shared" si="4"/>
        <v>0</v>
      </c>
    </row>
    <row r="27" spans="1:78">
      <c r="A27" t="s">
        <v>69</v>
      </c>
      <c r="Z27" t="s">
        <v>53</v>
      </c>
      <c r="AA27" t="s">
        <v>53</v>
      </c>
      <c r="AC27" t="s">
        <v>53</v>
      </c>
      <c r="AF27" t="s">
        <v>53</v>
      </c>
      <c r="AK27" t="s">
        <v>53</v>
      </c>
      <c r="AM27" t="s">
        <v>53</v>
      </c>
      <c r="AO27" t="s">
        <v>53</v>
      </c>
      <c r="AP27" t="s">
        <v>53</v>
      </c>
      <c r="AQ27" t="s">
        <v>53</v>
      </c>
      <c r="AR27" t="s">
        <v>53</v>
      </c>
      <c r="AS27" t="s">
        <v>53</v>
      </c>
      <c r="AT27" t="s">
        <v>53</v>
      </c>
      <c r="AU27" t="s">
        <v>53</v>
      </c>
      <c r="AV27" t="s">
        <v>53</v>
      </c>
      <c r="AW27" t="s">
        <v>53</v>
      </c>
      <c r="AX27" t="s">
        <v>53</v>
      </c>
      <c r="AY27" t="s">
        <v>53</v>
      </c>
      <c r="AZ27" t="s">
        <v>53</v>
      </c>
      <c r="BA27" t="s">
        <v>53</v>
      </c>
      <c r="BB27" t="s">
        <v>53</v>
      </c>
      <c r="BC27" t="s">
        <v>53</v>
      </c>
      <c r="BD27" t="s">
        <v>53</v>
      </c>
      <c r="BE27" t="s">
        <v>53</v>
      </c>
      <c r="BF27" t="s">
        <v>53</v>
      </c>
      <c r="BG27" t="s">
        <v>53</v>
      </c>
      <c r="BH27" t="s">
        <v>53</v>
      </c>
      <c r="BI27" t="s">
        <v>53</v>
      </c>
      <c r="BJ27" t="s">
        <v>53</v>
      </c>
      <c r="BK27" t="s">
        <v>53</v>
      </c>
      <c r="BL27" t="s">
        <v>53</v>
      </c>
      <c r="BM27" t="s">
        <v>53</v>
      </c>
      <c r="BN27" t="s">
        <v>53</v>
      </c>
      <c r="BP27" t="s">
        <v>53</v>
      </c>
      <c r="BR27" t="s">
        <v>53</v>
      </c>
      <c r="BU27" s="9" t="s">
        <v>69</v>
      </c>
      <c r="BV27" s="9">
        <f t="shared" si="0"/>
        <v>34</v>
      </c>
      <c r="BW27" s="9">
        <f t="shared" si="1"/>
        <v>0</v>
      </c>
      <c r="BX27" s="10">
        <f t="shared" si="2"/>
        <v>100</v>
      </c>
      <c r="BY27">
        <f t="shared" si="3"/>
        <v>0</v>
      </c>
      <c r="BZ27">
        <f t="shared" si="4"/>
        <v>0</v>
      </c>
    </row>
    <row r="28" spans="1:78">
      <c r="A28" t="s">
        <v>70</v>
      </c>
      <c r="BU28" t="s">
        <v>70</v>
      </c>
      <c r="BV28">
        <f t="shared" si="0"/>
        <v>0</v>
      </c>
      <c r="BW28">
        <f t="shared" si="1"/>
        <v>0</v>
      </c>
      <c r="BX28" s="8" t="s">
        <v>71</v>
      </c>
      <c r="BY28">
        <f t="shared" si="3"/>
        <v>0</v>
      </c>
      <c r="BZ28">
        <f t="shared" si="4"/>
        <v>0</v>
      </c>
    </row>
    <row r="29" spans="1:78">
      <c r="A29" t="s">
        <v>72</v>
      </c>
      <c r="B29" t="s">
        <v>55</v>
      </c>
      <c r="C29" t="s">
        <v>53</v>
      </c>
      <c r="D29" t="s">
        <v>55</v>
      </c>
      <c r="E29" t="s">
        <v>53</v>
      </c>
      <c r="F29" t="s">
        <v>53</v>
      </c>
      <c r="G29" t="s">
        <v>54</v>
      </c>
      <c r="H29" t="s">
        <v>55</v>
      </c>
      <c r="I29" t="s">
        <v>55</v>
      </c>
      <c r="J29" t="s">
        <v>57</v>
      </c>
      <c r="K29" t="s">
        <v>55</v>
      </c>
      <c r="U29" t="s">
        <v>53</v>
      </c>
      <c r="V29" t="s">
        <v>57</v>
      </c>
      <c r="W29" t="s">
        <v>55</v>
      </c>
      <c r="X29" t="s">
        <v>55</v>
      </c>
      <c r="Y29" t="s">
        <v>57</v>
      </c>
      <c r="Z29" t="s">
        <v>53</v>
      </c>
      <c r="AA29" t="s">
        <v>53</v>
      </c>
      <c r="AB29" t="s">
        <v>53</v>
      </c>
      <c r="AC29" t="s">
        <v>53</v>
      </c>
      <c r="AD29" t="s">
        <v>53</v>
      </c>
      <c r="AE29" t="s">
        <v>57</v>
      </c>
      <c r="AF29" t="s">
        <v>55</v>
      </c>
      <c r="AG29" t="s">
        <v>53</v>
      </c>
      <c r="AH29" t="s">
        <v>54</v>
      </c>
      <c r="AI29" t="s">
        <v>55</v>
      </c>
      <c r="AJ29" t="s">
        <v>53</v>
      </c>
      <c r="AL29" t="s">
        <v>57</v>
      </c>
      <c r="AM29" t="s">
        <v>55</v>
      </c>
      <c r="AN29" t="s">
        <v>53</v>
      </c>
      <c r="AO29" t="s">
        <v>53</v>
      </c>
      <c r="AP29" t="s">
        <v>53</v>
      </c>
      <c r="AQ29" t="s">
        <v>57</v>
      </c>
      <c r="AR29" t="s">
        <v>53</v>
      </c>
      <c r="AS29" t="s">
        <v>55</v>
      </c>
      <c r="AT29" t="s">
        <v>53</v>
      </c>
      <c r="AU29" t="s">
        <v>53</v>
      </c>
      <c r="AV29" t="s">
        <v>53</v>
      </c>
      <c r="AW29" t="s">
        <v>53</v>
      </c>
      <c r="AX29" t="s">
        <v>55</v>
      </c>
      <c r="AY29" t="s">
        <v>55</v>
      </c>
      <c r="AZ29" t="s">
        <v>53</v>
      </c>
      <c r="BA29" t="s">
        <v>53</v>
      </c>
      <c r="BB29" t="s">
        <v>57</v>
      </c>
      <c r="BC29" t="s">
        <v>53</v>
      </c>
      <c r="BD29" t="s">
        <v>55</v>
      </c>
      <c r="BE29" t="s">
        <v>53</v>
      </c>
      <c r="BF29" t="s">
        <v>53</v>
      </c>
      <c r="BG29" t="s">
        <v>55</v>
      </c>
      <c r="BH29" t="s">
        <v>55</v>
      </c>
      <c r="BI29" t="s">
        <v>57</v>
      </c>
      <c r="BJ29" t="s">
        <v>55</v>
      </c>
      <c r="BK29" t="s">
        <v>53</v>
      </c>
      <c r="BL29" t="s">
        <v>57</v>
      </c>
      <c r="BM29" t="s">
        <v>55</v>
      </c>
      <c r="BN29" t="s">
        <v>53</v>
      </c>
      <c r="BO29" t="s">
        <v>57</v>
      </c>
      <c r="BP29" t="s">
        <v>55</v>
      </c>
      <c r="BQ29" t="s">
        <v>55</v>
      </c>
      <c r="BR29" t="s">
        <v>57</v>
      </c>
      <c r="BU29" s="9" t="s">
        <v>72</v>
      </c>
      <c r="BV29" s="9">
        <f t="shared" si="0"/>
        <v>26</v>
      </c>
      <c r="BW29" s="9">
        <f t="shared" si="1"/>
        <v>2</v>
      </c>
      <c r="BX29" s="10">
        <f xml:space="preserve"> BV29/(BV29+BW29)*100</f>
        <v>92.857142857142861</v>
      </c>
      <c r="BY29">
        <f t="shared" si="3"/>
        <v>20</v>
      </c>
      <c r="BZ29">
        <f t="shared" si="4"/>
        <v>11</v>
      </c>
    </row>
    <row r="30" spans="1:78">
      <c r="A30" t="s">
        <v>73</v>
      </c>
      <c r="U30" s="11"/>
      <c r="BU30" t="s">
        <v>73</v>
      </c>
      <c r="BV30">
        <f t="shared" si="0"/>
        <v>0</v>
      </c>
      <c r="BW30">
        <f t="shared" si="1"/>
        <v>0</v>
      </c>
      <c r="BX30" s="8" t="e">
        <f xml:space="preserve"> BV30/(BV30+BW30)*100</f>
        <v>#DIV/0!</v>
      </c>
      <c r="BY30">
        <f t="shared" si="3"/>
        <v>0</v>
      </c>
      <c r="BZ30">
        <f t="shared" si="4"/>
        <v>0</v>
      </c>
    </row>
    <row r="31" spans="1:78">
      <c r="A31" t="s">
        <v>74</v>
      </c>
      <c r="U31" s="11"/>
      <c r="BU31" s="9" t="s">
        <v>74</v>
      </c>
      <c r="BV31" s="9">
        <f t="shared" si="0"/>
        <v>0</v>
      </c>
      <c r="BW31" s="9">
        <f t="shared" si="1"/>
        <v>0</v>
      </c>
      <c r="BX31" s="10" t="e">
        <f xml:space="preserve"> BV31/(BV31+BW31)*100</f>
        <v>#DIV/0!</v>
      </c>
      <c r="BY31">
        <f t="shared" si="3"/>
        <v>0</v>
      </c>
      <c r="BZ31">
        <f t="shared" si="4"/>
        <v>0</v>
      </c>
    </row>
    <row r="32" spans="1:78">
      <c r="A32" s="14" t="s">
        <v>75</v>
      </c>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U32" t="s">
        <v>76</v>
      </c>
      <c r="BV32">
        <f xml:space="preserve"> SUM(BV14:BV31)</f>
        <v>567</v>
      </c>
      <c r="BW32">
        <f xml:space="preserve"> SUM(BW14:BW31)</f>
        <v>20</v>
      </c>
      <c r="BX32" s="8">
        <f xml:space="preserve"> BV32/(BV32+BW32)*100</f>
        <v>96.592844974446336</v>
      </c>
      <c r="BY32">
        <f xml:space="preserve"> SUM(BY14:BY31)</f>
        <v>43</v>
      </c>
      <c r="BZ32">
        <f xml:space="preserve"> SUM(BZ14:BZ31)</f>
        <v>215</v>
      </c>
    </row>
    <row r="33" spans="1:72">
      <c r="A33" t="s">
        <v>44</v>
      </c>
      <c r="B33">
        <f t="shared" ref="B33:K33" si="5">COUNTIF(B14:B31,"y")</f>
        <v>9</v>
      </c>
      <c r="C33">
        <f t="shared" si="5"/>
        <v>10</v>
      </c>
      <c r="D33">
        <f t="shared" si="5"/>
        <v>10</v>
      </c>
      <c r="E33">
        <f t="shared" si="5"/>
        <v>11</v>
      </c>
      <c r="F33">
        <f t="shared" si="5"/>
        <v>11</v>
      </c>
      <c r="G33">
        <f t="shared" si="5"/>
        <v>10</v>
      </c>
      <c r="H33">
        <f t="shared" si="5"/>
        <v>8</v>
      </c>
      <c r="I33">
        <f t="shared" si="5"/>
        <v>10</v>
      </c>
      <c r="J33">
        <f t="shared" si="5"/>
        <v>9</v>
      </c>
      <c r="K33">
        <f t="shared" si="5"/>
        <v>10</v>
      </c>
      <c r="U33">
        <f t="shared" ref="U33:AR33" si="6">COUNTIF(U14:U31,"y")</f>
        <v>10</v>
      </c>
      <c r="V33">
        <f t="shared" si="6"/>
        <v>10</v>
      </c>
      <c r="W33">
        <f t="shared" si="6"/>
        <v>8</v>
      </c>
      <c r="X33">
        <f t="shared" si="6"/>
        <v>10</v>
      </c>
      <c r="Y33">
        <f t="shared" si="6"/>
        <v>10</v>
      </c>
      <c r="Z33">
        <f t="shared" si="6"/>
        <v>11</v>
      </c>
      <c r="AA33">
        <f t="shared" si="6"/>
        <v>12</v>
      </c>
      <c r="AB33">
        <f t="shared" si="6"/>
        <v>10</v>
      </c>
      <c r="AC33">
        <f t="shared" si="6"/>
        <v>10</v>
      </c>
      <c r="AD33">
        <f t="shared" si="6"/>
        <v>9</v>
      </c>
      <c r="AE33">
        <f t="shared" si="6"/>
        <v>9</v>
      </c>
      <c r="AF33">
        <f t="shared" si="6"/>
        <v>9</v>
      </c>
      <c r="AG33">
        <f t="shared" si="6"/>
        <v>11</v>
      </c>
      <c r="AH33">
        <f t="shared" si="6"/>
        <v>11</v>
      </c>
      <c r="AI33">
        <f t="shared" si="6"/>
        <v>10</v>
      </c>
      <c r="AJ33">
        <f t="shared" si="6"/>
        <v>11</v>
      </c>
      <c r="AK33">
        <f t="shared" si="6"/>
        <v>11</v>
      </c>
      <c r="AL33">
        <f t="shared" si="6"/>
        <v>10</v>
      </c>
      <c r="AM33">
        <f t="shared" si="6"/>
        <v>4</v>
      </c>
      <c r="AN33">
        <f t="shared" si="6"/>
        <v>10</v>
      </c>
      <c r="AO33">
        <f t="shared" si="6"/>
        <v>10</v>
      </c>
      <c r="AP33">
        <f t="shared" si="6"/>
        <v>8</v>
      </c>
      <c r="AQ33">
        <f t="shared" si="6"/>
        <v>10</v>
      </c>
      <c r="AR33">
        <f t="shared" si="6"/>
        <v>10</v>
      </c>
      <c r="AS33">
        <f t="shared" ref="AS33:BR33" si="7">COUNTIF(AS14:AS31,"y")</f>
        <v>7</v>
      </c>
      <c r="AT33">
        <f t="shared" si="7"/>
        <v>8</v>
      </c>
      <c r="AU33">
        <f t="shared" si="7"/>
        <v>6</v>
      </c>
      <c r="AV33">
        <f t="shared" si="7"/>
        <v>10</v>
      </c>
      <c r="AW33">
        <f t="shared" si="7"/>
        <v>11</v>
      </c>
      <c r="AX33">
        <f t="shared" si="7"/>
        <v>9</v>
      </c>
      <c r="AY33">
        <f t="shared" si="7"/>
        <v>9</v>
      </c>
      <c r="AZ33">
        <f t="shared" si="7"/>
        <v>9</v>
      </c>
      <c r="BA33">
        <f t="shared" si="7"/>
        <v>10</v>
      </c>
      <c r="BB33">
        <f t="shared" si="7"/>
        <v>10</v>
      </c>
      <c r="BC33">
        <f t="shared" si="7"/>
        <v>10</v>
      </c>
      <c r="BD33">
        <f t="shared" si="7"/>
        <v>7</v>
      </c>
      <c r="BE33">
        <f t="shared" si="7"/>
        <v>11</v>
      </c>
      <c r="BF33">
        <f t="shared" si="7"/>
        <v>12</v>
      </c>
      <c r="BG33">
        <f t="shared" si="7"/>
        <v>9</v>
      </c>
      <c r="BH33">
        <f t="shared" si="7"/>
        <v>8</v>
      </c>
      <c r="BI33">
        <f t="shared" si="7"/>
        <v>10</v>
      </c>
      <c r="BJ33">
        <f t="shared" si="7"/>
        <v>6</v>
      </c>
      <c r="BK33">
        <f t="shared" si="7"/>
        <v>11</v>
      </c>
      <c r="BL33">
        <f t="shared" si="7"/>
        <v>10</v>
      </c>
      <c r="BM33">
        <f t="shared" si="7"/>
        <v>8</v>
      </c>
      <c r="BN33">
        <f t="shared" si="7"/>
        <v>10</v>
      </c>
      <c r="BO33">
        <f t="shared" si="7"/>
        <v>10</v>
      </c>
      <c r="BP33">
        <f t="shared" si="7"/>
        <v>9</v>
      </c>
      <c r="BQ33">
        <f t="shared" si="7"/>
        <v>5</v>
      </c>
      <c r="BR33">
        <f t="shared" si="7"/>
        <v>10</v>
      </c>
      <c r="BS33">
        <f xml:space="preserve"> SUM(B33:AR33)</f>
        <v>332</v>
      </c>
    </row>
    <row r="34" spans="1:72">
      <c r="A34" t="s">
        <v>45</v>
      </c>
      <c r="B34">
        <f t="shared" ref="B34:K34" si="8">COUNTIF(B14:B31,"n")</f>
        <v>0</v>
      </c>
      <c r="C34">
        <f t="shared" si="8"/>
        <v>0</v>
      </c>
      <c r="D34">
        <f t="shared" si="8"/>
        <v>0</v>
      </c>
      <c r="E34">
        <f t="shared" si="8"/>
        <v>0</v>
      </c>
      <c r="F34">
        <f t="shared" si="8"/>
        <v>0</v>
      </c>
      <c r="G34">
        <f t="shared" si="8"/>
        <v>1</v>
      </c>
      <c r="H34">
        <f t="shared" si="8"/>
        <v>0</v>
      </c>
      <c r="I34">
        <f t="shared" si="8"/>
        <v>0</v>
      </c>
      <c r="J34">
        <f t="shared" si="8"/>
        <v>0</v>
      </c>
      <c r="K34">
        <f t="shared" si="8"/>
        <v>0</v>
      </c>
      <c r="U34">
        <f t="shared" ref="U34:AR34" si="9">COUNTIF(U14:U31,"n")</f>
        <v>0</v>
      </c>
      <c r="V34">
        <f t="shared" si="9"/>
        <v>0</v>
      </c>
      <c r="W34">
        <f t="shared" si="9"/>
        <v>2</v>
      </c>
      <c r="X34">
        <f t="shared" si="9"/>
        <v>0</v>
      </c>
      <c r="Y34">
        <f t="shared" si="9"/>
        <v>0</v>
      </c>
      <c r="Z34">
        <f t="shared" si="9"/>
        <v>0</v>
      </c>
      <c r="AA34">
        <f t="shared" si="9"/>
        <v>0</v>
      </c>
      <c r="AB34">
        <f t="shared" si="9"/>
        <v>0</v>
      </c>
      <c r="AC34">
        <f t="shared" si="9"/>
        <v>0</v>
      </c>
      <c r="AD34">
        <f t="shared" si="9"/>
        <v>0</v>
      </c>
      <c r="AE34">
        <f t="shared" si="9"/>
        <v>1</v>
      </c>
      <c r="AF34">
        <f t="shared" si="9"/>
        <v>0</v>
      </c>
      <c r="AG34">
        <f t="shared" si="9"/>
        <v>0</v>
      </c>
      <c r="AH34">
        <f t="shared" si="9"/>
        <v>1</v>
      </c>
      <c r="AI34">
        <f t="shared" si="9"/>
        <v>0</v>
      </c>
      <c r="AJ34">
        <f t="shared" si="9"/>
        <v>0</v>
      </c>
      <c r="AK34">
        <f t="shared" si="9"/>
        <v>0</v>
      </c>
      <c r="AL34">
        <f t="shared" si="9"/>
        <v>0</v>
      </c>
      <c r="AM34">
        <f t="shared" si="9"/>
        <v>2</v>
      </c>
      <c r="AN34">
        <f t="shared" si="9"/>
        <v>0</v>
      </c>
      <c r="AO34">
        <f t="shared" si="9"/>
        <v>0</v>
      </c>
      <c r="AP34">
        <f t="shared" si="9"/>
        <v>2</v>
      </c>
      <c r="AQ34">
        <f t="shared" si="9"/>
        <v>0</v>
      </c>
      <c r="AR34">
        <f t="shared" si="9"/>
        <v>0</v>
      </c>
      <c r="AS34">
        <f t="shared" ref="AS34:BR34" si="10">COUNTIF(AS14:AS31,"n")</f>
        <v>1</v>
      </c>
      <c r="AT34">
        <f t="shared" si="10"/>
        <v>0</v>
      </c>
      <c r="AU34">
        <f t="shared" si="10"/>
        <v>1</v>
      </c>
      <c r="AV34">
        <f t="shared" si="10"/>
        <v>1</v>
      </c>
      <c r="AW34">
        <f t="shared" si="10"/>
        <v>0</v>
      </c>
      <c r="AX34">
        <f t="shared" si="10"/>
        <v>0</v>
      </c>
      <c r="AY34">
        <f t="shared" si="10"/>
        <v>1</v>
      </c>
      <c r="AZ34">
        <f t="shared" si="10"/>
        <v>1</v>
      </c>
      <c r="BA34">
        <f t="shared" si="10"/>
        <v>1</v>
      </c>
      <c r="BB34">
        <f t="shared" si="10"/>
        <v>1</v>
      </c>
      <c r="BC34">
        <f t="shared" si="10"/>
        <v>0</v>
      </c>
      <c r="BD34">
        <f t="shared" si="10"/>
        <v>1</v>
      </c>
      <c r="BE34">
        <f t="shared" si="10"/>
        <v>0</v>
      </c>
      <c r="BF34">
        <f t="shared" si="10"/>
        <v>0</v>
      </c>
      <c r="BG34">
        <f t="shared" si="10"/>
        <v>1</v>
      </c>
      <c r="BH34">
        <f t="shared" si="10"/>
        <v>0</v>
      </c>
      <c r="BI34">
        <f t="shared" si="10"/>
        <v>0</v>
      </c>
      <c r="BJ34">
        <f t="shared" si="10"/>
        <v>0</v>
      </c>
      <c r="BK34">
        <f t="shared" si="10"/>
        <v>0</v>
      </c>
      <c r="BL34">
        <f t="shared" si="10"/>
        <v>0</v>
      </c>
      <c r="BM34">
        <f t="shared" si="10"/>
        <v>2</v>
      </c>
      <c r="BN34">
        <f t="shared" si="10"/>
        <v>0</v>
      </c>
      <c r="BO34">
        <f t="shared" si="10"/>
        <v>0</v>
      </c>
      <c r="BP34">
        <f t="shared" si="10"/>
        <v>0</v>
      </c>
      <c r="BQ34">
        <f t="shared" si="10"/>
        <v>0</v>
      </c>
      <c r="BR34">
        <f t="shared" si="10"/>
        <v>0</v>
      </c>
      <c r="BS34">
        <f>SUM(B34:AR34)</f>
        <v>9</v>
      </c>
    </row>
    <row r="35" spans="1:72">
      <c r="A35" t="s">
        <v>48</v>
      </c>
      <c r="B35">
        <f t="shared" ref="B35:K35" si="11">COUNTIF(B14:B31,"e")</f>
        <v>3</v>
      </c>
      <c r="C35">
        <f t="shared" si="11"/>
        <v>3</v>
      </c>
      <c r="D35">
        <f t="shared" si="11"/>
        <v>2</v>
      </c>
      <c r="E35">
        <f t="shared" si="11"/>
        <v>3</v>
      </c>
      <c r="F35">
        <f t="shared" si="11"/>
        <v>3</v>
      </c>
      <c r="G35">
        <f t="shared" si="11"/>
        <v>3</v>
      </c>
      <c r="H35">
        <f t="shared" si="11"/>
        <v>4</v>
      </c>
      <c r="I35">
        <f t="shared" si="11"/>
        <v>3</v>
      </c>
      <c r="J35">
        <f t="shared" si="11"/>
        <v>4</v>
      </c>
      <c r="K35">
        <f t="shared" si="11"/>
        <v>3</v>
      </c>
      <c r="U35">
        <f t="shared" ref="U35:AR35" si="12">COUNTIF(U14:U31,"e")</f>
        <v>3</v>
      </c>
      <c r="V35">
        <f t="shared" si="12"/>
        <v>4</v>
      </c>
      <c r="W35">
        <f t="shared" si="12"/>
        <v>3</v>
      </c>
      <c r="X35">
        <f t="shared" si="12"/>
        <v>3</v>
      </c>
      <c r="Y35">
        <f t="shared" si="12"/>
        <v>4</v>
      </c>
      <c r="Z35">
        <f t="shared" si="12"/>
        <v>4</v>
      </c>
      <c r="AA35">
        <f t="shared" si="12"/>
        <v>3</v>
      </c>
      <c r="AB35">
        <f t="shared" si="12"/>
        <v>2</v>
      </c>
      <c r="AC35">
        <f t="shared" si="12"/>
        <v>4</v>
      </c>
      <c r="AD35">
        <f t="shared" si="12"/>
        <v>3</v>
      </c>
      <c r="AE35">
        <f t="shared" si="12"/>
        <v>4</v>
      </c>
      <c r="AF35">
        <f t="shared" si="12"/>
        <v>3</v>
      </c>
      <c r="AG35">
        <f t="shared" si="12"/>
        <v>3</v>
      </c>
      <c r="AH35">
        <f t="shared" si="12"/>
        <v>2</v>
      </c>
      <c r="AI35">
        <f t="shared" si="12"/>
        <v>3</v>
      </c>
      <c r="AJ35">
        <f t="shared" si="12"/>
        <v>3</v>
      </c>
      <c r="AK35">
        <f t="shared" si="12"/>
        <v>3</v>
      </c>
      <c r="AL35">
        <f t="shared" si="12"/>
        <v>4</v>
      </c>
      <c r="AM35">
        <f t="shared" si="12"/>
        <v>7</v>
      </c>
      <c r="AN35">
        <f t="shared" si="12"/>
        <v>4</v>
      </c>
      <c r="AO35">
        <f t="shared" si="12"/>
        <v>4</v>
      </c>
      <c r="AP35">
        <f t="shared" si="12"/>
        <v>3</v>
      </c>
      <c r="AQ35">
        <f t="shared" si="12"/>
        <v>3</v>
      </c>
      <c r="AR35">
        <f t="shared" si="12"/>
        <v>4</v>
      </c>
      <c r="AS35">
        <f t="shared" ref="AS35:BR35" si="13">COUNTIF(AS14:AS31,"e")</f>
        <v>5</v>
      </c>
      <c r="AT35">
        <f t="shared" si="13"/>
        <v>6</v>
      </c>
      <c r="AU35">
        <f t="shared" si="13"/>
        <v>5</v>
      </c>
      <c r="AV35">
        <f t="shared" si="13"/>
        <v>3</v>
      </c>
      <c r="AW35">
        <f t="shared" si="13"/>
        <v>3</v>
      </c>
      <c r="AX35">
        <f t="shared" si="13"/>
        <v>4</v>
      </c>
      <c r="AY35">
        <f t="shared" si="13"/>
        <v>3</v>
      </c>
      <c r="AZ35">
        <f t="shared" si="13"/>
        <v>4</v>
      </c>
      <c r="BA35">
        <f t="shared" si="13"/>
        <v>3</v>
      </c>
      <c r="BB35">
        <f t="shared" si="13"/>
        <v>3</v>
      </c>
      <c r="BC35">
        <f t="shared" si="13"/>
        <v>3</v>
      </c>
      <c r="BD35">
        <f t="shared" si="13"/>
        <v>5</v>
      </c>
      <c r="BE35">
        <f t="shared" si="13"/>
        <v>4</v>
      </c>
      <c r="BF35">
        <f t="shared" si="13"/>
        <v>3</v>
      </c>
      <c r="BG35">
        <f t="shared" si="13"/>
        <v>4</v>
      </c>
      <c r="BH35">
        <f t="shared" si="13"/>
        <v>5</v>
      </c>
      <c r="BI35">
        <f t="shared" si="13"/>
        <v>4</v>
      </c>
      <c r="BJ35">
        <f t="shared" si="13"/>
        <v>5</v>
      </c>
      <c r="BK35">
        <f t="shared" si="13"/>
        <v>3</v>
      </c>
      <c r="BL35">
        <f t="shared" si="13"/>
        <v>4</v>
      </c>
      <c r="BM35">
        <f t="shared" si="13"/>
        <v>3</v>
      </c>
      <c r="BN35">
        <f t="shared" si="13"/>
        <v>3</v>
      </c>
      <c r="BO35">
        <f t="shared" si="13"/>
        <v>4</v>
      </c>
      <c r="BP35">
        <f t="shared" si="13"/>
        <v>3</v>
      </c>
      <c r="BQ35">
        <f t="shared" si="13"/>
        <v>5</v>
      </c>
      <c r="BR35">
        <f t="shared" si="13"/>
        <v>4</v>
      </c>
      <c r="BS35">
        <f>SUM(B35:AR35)</f>
        <v>114</v>
      </c>
    </row>
    <row r="36" spans="1:72">
      <c r="A36" t="s">
        <v>77</v>
      </c>
      <c r="B36">
        <f t="shared" ref="B36:K36" si="14">COUNTIF(B14:B31,"ok")</f>
        <v>2</v>
      </c>
      <c r="C36">
        <f t="shared" si="14"/>
        <v>1</v>
      </c>
      <c r="D36">
        <f t="shared" si="14"/>
        <v>2</v>
      </c>
      <c r="E36">
        <f t="shared" si="14"/>
        <v>0</v>
      </c>
      <c r="F36">
        <f t="shared" si="14"/>
        <v>0</v>
      </c>
      <c r="G36">
        <f t="shared" si="14"/>
        <v>0</v>
      </c>
      <c r="H36">
        <f t="shared" si="14"/>
        <v>2</v>
      </c>
      <c r="I36">
        <f t="shared" si="14"/>
        <v>1</v>
      </c>
      <c r="J36">
        <f t="shared" si="14"/>
        <v>1</v>
      </c>
      <c r="K36">
        <f t="shared" si="14"/>
        <v>1</v>
      </c>
      <c r="U36">
        <f t="shared" ref="U36:AR36" si="15">COUNTIF(U14:U31,"ok")</f>
        <v>1</v>
      </c>
      <c r="V36">
        <f t="shared" si="15"/>
        <v>0</v>
      </c>
      <c r="W36">
        <f t="shared" si="15"/>
        <v>1</v>
      </c>
      <c r="X36">
        <f t="shared" si="15"/>
        <v>1</v>
      </c>
      <c r="Y36">
        <f t="shared" si="15"/>
        <v>0</v>
      </c>
      <c r="Z36">
        <f t="shared" si="15"/>
        <v>0</v>
      </c>
      <c r="AA36">
        <f t="shared" si="15"/>
        <v>0</v>
      </c>
      <c r="AB36">
        <f t="shared" si="15"/>
        <v>2</v>
      </c>
      <c r="AC36">
        <f t="shared" si="15"/>
        <v>0</v>
      </c>
      <c r="AD36">
        <f t="shared" si="15"/>
        <v>2</v>
      </c>
      <c r="AE36">
        <f t="shared" si="15"/>
        <v>0</v>
      </c>
      <c r="AF36">
        <f t="shared" si="15"/>
        <v>2</v>
      </c>
      <c r="AG36">
        <f t="shared" si="15"/>
        <v>0</v>
      </c>
      <c r="AH36">
        <f t="shared" si="15"/>
        <v>0</v>
      </c>
      <c r="AI36">
        <f t="shared" si="15"/>
        <v>1</v>
      </c>
      <c r="AJ36">
        <f t="shared" si="15"/>
        <v>0</v>
      </c>
      <c r="AK36">
        <f t="shared" si="15"/>
        <v>0</v>
      </c>
      <c r="AL36">
        <f t="shared" si="15"/>
        <v>0</v>
      </c>
      <c r="AM36">
        <f t="shared" si="15"/>
        <v>1</v>
      </c>
      <c r="AN36">
        <f t="shared" si="15"/>
        <v>0</v>
      </c>
      <c r="AO36">
        <f t="shared" si="15"/>
        <v>0</v>
      </c>
      <c r="AP36">
        <f t="shared" si="15"/>
        <v>1</v>
      </c>
      <c r="AQ36">
        <f t="shared" si="15"/>
        <v>1</v>
      </c>
      <c r="AR36">
        <f t="shared" si="15"/>
        <v>0</v>
      </c>
      <c r="AS36">
        <f t="shared" ref="AS36:BR36" si="16">COUNTIF(AS14:AS31,"ok")</f>
        <v>1</v>
      </c>
      <c r="AT36">
        <f t="shared" si="16"/>
        <v>0</v>
      </c>
      <c r="AU36">
        <f t="shared" si="16"/>
        <v>2</v>
      </c>
      <c r="AV36">
        <f t="shared" si="16"/>
        <v>0</v>
      </c>
      <c r="AW36">
        <f t="shared" si="16"/>
        <v>0</v>
      </c>
      <c r="AX36">
        <f t="shared" si="16"/>
        <v>1</v>
      </c>
      <c r="AY36">
        <f t="shared" si="16"/>
        <v>1</v>
      </c>
      <c r="AZ36">
        <f t="shared" si="16"/>
        <v>0</v>
      </c>
      <c r="BA36">
        <f t="shared" si="16"/>
        <v>0</v>
      </c>
      <c r="BB36">
        <f t="shared" si="16"/>
        <v>0</v>
      </c>
      <c r="BC36">
        <f t="shared" si="16"/>
        <v>1</v>
      </c>
      <c r="BD36">
        <f t="shared" si="16"/>
        <v>1</v>
      </c>
      <c r="BE36">
        <f t="shared" si="16"/>
        <v>0</v>
      </c>
      <c r="BF36">
        <f t="shared" si="16"/>
        <v>0</v>
      </c>
      <c r="BG36">
        <f t="shared" si="16"/>
        <v>1</v>
      </c>
      <c r="BH36">
        <f t="shared" si="16"/>
        <v>1</v>
      </c>
      <c r="BI36">
        <f t="shared" si="16"/>
        <v>0</v>
      </c>
      <c r="BJ36">
        <f t="shared" si="16"/>
        <v>3</v>
      </c>
      <c r="BK36">
        <f t="shared" si="16"/>
        <v>0</v>
      </c>
      <c r="BL36">
        <f t="shared" si="16"/>
        <v>0</v>
      </c>
      <c r="BM36">
        <f t="shared" si="16"/>
        <v>1</v>
      </c>
      <c r="BN36">
        <f t="shared" si="16"/>
        <v>1</v>
      </c>
      <c r="BO36">
        <f t="shared" si="16"/>
        <v>0</v>
      </c>
      <c r="BP36">
        <f t="shared" si="16"/>
        <v>2</v>
      </c>
      <c r="BQ36">
        <f t="shared" si="16"/>
        <v>4</v>
      </c>
      <c r="BR36">
        <f t="shared" si="16"/>
        <v>0</v>
      </c>
      <c r="BS36">
        <f>SUM(B36:AR36)</f>
        <v>23</v>
      </c>
    </row>
    <row r="37" spans="1:72">
      <c r="A37" t="s">
        <v>78</v>
      </c>
      <c r="B37">
        <f t="shared" ref="B37:K37" si="17" xml:space="preserve"> B33/(B33+B34)*100</f>
        <v>100</v>
      </c>
      <c r="C37">
        <f t="shared" si="17"/>
        <v>100</v>
      </c>
      <c r="D37">
        <f t="shared" si="17"/>
        <v>100</v>
      </c>
      <c r="E37">
        <f t="shared" si="17"/>
        <v>100</v>
      </c>
      <c r="F37">
        <f t="shared" si="17"/>
        <v>100</v>
      </c>
      <c r="G37">
        <f t="shared" si="17"/>
        <v>90.909090909090907</v>
      </c>
      <c r="H37">
        <f t="shared" si="17"/>
        <v>100</v>
      </c>
      <c r="I37">
        <f t="shared" si="17"/>
        <v>100</v>
      </c>
      <c r="J37">
        <f t="shared" si="17"/>
        <v>100</v>
      </c>
      <c r="K37">
        <f t="shared" si="17"/>
        <v>100</v>
      </c>
      <c r="U37">
        <f t="shared" ref="U37:AA37" si="18" xml:space="preserve"> U33/(U33+U34)*100</f>
        <v>100</v>
      </c>
      <c r="V37">
        <f t="shared" si="18"/>
        <v>100</v>
      </c>
      <c r="W37">
        <f t="shared" si="18"/>
        <v>80</v>
      </c>
      <c r="X37">
        <f t="shared" si="18"/>
        <v>100</v>
      </c>
      <c r="Y37">
        <f t="shared" si="18"/>
        <v>100</v>
      </c>
      <c r="Z37">
        <f t="shared" si="18"/>
        <v>100</v>
      </c>
      <c r="AA37">
        <f t="shared" si="18"/>
        <v>100</v>
      </c>
      <c r="AB37">
        <f t="shared" ref="AB37:AR37" si="19">AB33/(AB33+AB34)*100</f>
        <v>100</v>
      </c>
      <c r="AC37">
        <f t="shared" si="19"/>
        <v>100</v>
      </c>
      <c r="AD37">
        <f t="shared" si="19"/>
        <v>100</v>
      </c>
      <c r="AE37">
        <f t="shared" si="19"/>
        <v>90</v>
      </c>
      <c r="AF37">
        <f t="shared" si="19"/>
        <v>100</v>
      </c>
      <c r="AG37">
        <f t="shared" si="19"/>
        <v>100</v>
      </c>
      <c r="AH37">
        <f t="shared" si="19"/>
        <v>91.666666666666657</v>
      </c>
      <c r="AI37">
        <f t="shared" si="19"/>
        <v>100</v>
      </c>
      <c r="AJ37" s="15">
        <f t="shared" si="19"/>
        <v>100</v>
      </c>
      <c r="AK37" s="15">
        <f t="shared" si="19"/>
        <v>100</v>
      </c>
      <c r="AL37" s="15">
        <f t="shared" si="19"/>
        <v>100</v>
      </c>
      <c r="AM37" s="15">
        <f t="shared" si="19"/>
        <v>66.666666666666657</v>
      </c>
      <c r="AN37" s="15">
        <f t="shared" si="19"/>
        <v>100</v>
      </c>
      <c r="AO37" s="15">
        <f t="shared" si="19"/>
        <v>100</v>
      </c>
      <c r="AP37" s="15">
        <f t="shared" si="19"/>
        <v>80</v>
      </c>
      <c r="AQ37" s="15">
        <f t="shared" si="19"/>
        <v>100</v>
      </c>
      <c r="AR37" s="15">
        <f t="shared" si="19"/>
        <v>100</v>
      </c>
      <c r="AS37" s="15">
        <f t="shared" ref="AS37:BR37" si="20">AS33/(AS33+AS34)*100</f>
        <v>87.5</v>
      </c>
      <c r="AT37" s="15">
        <f t="shared" si="20"/>
        <v>100</v>
      </c>
      <c r="AU37" s="15">
        <f t="shared" si="20"/>
        <v>85.714285714285708</v>
      </c>
      <c r="AV37" s="15">
        <f t="shared" si="20"/>
        <v>90.909090909090907</v>
      </c>
      <c r="AW37" s="15">
        <f t="shared" si="20"/>
        <v>100</v>
      </c>
      <c r="AX37" s="15">
        <f t="shared" si="20"/>
        <v>100</v>
      </c>
      <c r="AY37" s="15">
        <f t="shared" si="20"/>
        <v>90</v>
      </c>
      <c r="AZ37" s="15">
        <f t="shared" si="20"/>
        <v>90</v>
      </c>
      <c r="BA37" s="15">
        <f t="shared" si="20"/>
        <v>90.909090909090907</v>
      </c>
      <c r="BB37" s="15">
        <f t="shared" si="20"/>
        <v>90.909090909090907</v>
      </c>
      <c r="BC37" s="15">
        <f t="shared" si="20"/>
        <v>100</v>
      </c>
      <c r="BD37" s="15">
        <f t="shared" si="20"/>
        <v>87.5</v>
      </c>
      <c r="BE37" s="15">
        <f t="shared" si="20"/>
        <v>100</v>
      </c>
      <c r="BF37" s="15">
        <f t="shared" si="20"/>
        <v>100</v>
      </c>
      <c r="BG37" s="15">
        <f t="shared" si="20"/>
        <v>90</v>
      </c>
      <c r="BH37" s="15">
        <f t="shared" si="20"/>
        <v>100</v>
      </c>
      <c r="BI37" s="15">
        <f t="shared" si="20"/>
        <v>100</v>
      </c>
      <c r="BJ37" s="15">
        <f t="shared" si="20"/>
        <v>100</v>
      </c>
      <c r="BK37" s="15">
        <f t="shared" si="20"/>
        <v>100</v>
      </c>
      <c r="BL37" s="15">
        <f t="shared" si="20"/>
        <v>100</v>
      </c>
      <c r="BM37" s="15">
        <f t="shared" si="20"/>
        <v>80</v>
      </c>
      <c r="BN37" s="15">
        <f t="shared" si="20"/>
        <v>100</v>
      </c>
      <c r="BO37" s="15">
        <f t="shared" si="20"/>
        <v>100</v>
      </c>
      <c r="BP37" s="15">
        <f t="shared" si="20"/>
        <v>100</v>
      </c>
      <c r="BQ37" s="15">
        <f t="shared" si="20"/>
        <v>100</v>
      </c>
      <c r="BR37" s="15">
        <f t="shared" si="20"/>
        <v>100</v>
      </c>
      <c r="BS37" s="16">
        <f xml:space="preserve"> BS33/(BS33+BS34)*100</f>
        <v>97.360703812316714</v>
      </c>
      <c r="BT37" s="16"/>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K38"/>
  <sheetViews>
    <sheetView topLeftCell="A12" workbookViewId="0">
      <pane xSplit="1" ySplit="9" topLeftCell="AA21" activePane="bottomRight" state="frozen"/>
      <selection activeCell="A12" sqref="A12"/>
      <selection pane="topRight" activeCell="B12" sqref="B12"/>
      <selection pane="bottomLeft" activeCell="A21" sqref="A21"/>
      <selection pane="bottomRight" activeCell="AH19" sqref="AH19"/>
    </sheetView>
  </sheetViews>
  <sheetFormatPr baseColWidth="10" defaultColWidth="11" defaultRowHeight="16"/>
  <cols>
    <col min="1" max="1" width="33.5" customWidth="1"/>
    <col min="3" max="3" width="17.6640625" customWidth="1"/>
    <col min="12" max="12" width="9.33203125" customWidth="1"/>
    <col min="13" max="21" width="10.83203125" hidden="1" customWidth="1"/>
    <col min="30" max="30" width="5.33203125" customWidth="1"/>
    <col min="31" max="31" width="16.83203125" customWidth="1"/>
    <col min="32" max="32" width="12.83203125" bestFit="1" customWidth="1"/>
    <col min="33" max="33" width="16.1640625" bestFit="1" customWidth="1"/>
    <col min="34" max="34" width="25" bestFit="1" customWidth="1"/>
    <col min="35" max="35" width="16.1640625" customWidth="1"/>
    <col min="37" max="37" width="11.6640625" customWidth="1"/>
  </cols>
  <sheetData>
    <row r="1" spans="1:37">
      <c r="A1" t="s">
        <v>0</v>
      </c>
    </row>
    <row r="2" spans="1:37">
      <c r="A2" t="s">
        <v>1</v>
      </c>
    </row>
    <row r="4" spans="1:37">
      <c r="A4" t="s">
        <v>2</v>
      </c>
    </row>
    <row r="5" spans="1:37">
      <c r="A5" t="s">
        <v>3</v>
      </c>
    </row>
    <row r="6" spans="1:37" ht="190" customHeight="1">
      <c r="A6" s="1" t="s">
        <v>4</v>
      </c>
      <c r="C6" s="2" t="s">
        <v>5</v>
      </c>
    </row>
    <row r="8" spans="1:37">
      <c r="A8" t="s">
        <v>6</v>
      </c>
    </row>
    <row r="10" spans="1:37">
      <c r="A10" t="s">
        <v>7</v>
      </c>
    </row>
    <row r="11" spans="1:37">
      <c r="AF11" s="3" t="s">
        <v>8</v>
      </c>
    </row>
    <row r="12" spans="1:37" ht="34">
      <c r="A12" t="s">
        <v>9</v>
      </c>
      <c r="B12" s="17" t="s">
        <v>79</v>
      </c>
      <c r="C12" s="17" t="s">
        <v>80</v>
      </c>
      <c r="D12" s="17" t="s">
        <v>81</v>
      </c>
      <c r="E12" s="17" t="s">
        <v>82</v>
      </c>
      <c r="F12" s="18" t="s">
        <v>83</v>
      </c>
      <c r="G12" s="17" t="s">
        <v>84</v>
      </c>
      <c r="H12" s="17" t="s">
        <v>85</v>
      </c>
      <c r="I12" s="17" t="s">
        <v>86</v>
      </c>
      <c r="J12" s="17" t="s">
        <v>87</v>
      </c>
      <c r="K12" s="17" t="s">
        <v>88</v>
      </c>
      <c r="L12" s="17" t="s">
        <v>89</v>
      </c>
      <c r="V12" s="17" t="s">
        <v>90</v>
      </c>
      <c r="W12" s="17" t="s">
        <v>91</v>
      </c>
      <c r="X12" s="17" t="s">
        <v>92</v>
      </c>
      <c r="Y12" s="17" t="s">
        <v>93</v>
      </c>
      <c r="Z12" s="17" t="s">
        <v>94</v>
      </c>
      <c r="AA12" s="17" t="s">
        <v>95</v>
      </c>
      <c r="AB12" s="17" t="s">
        <v>96</v>
      </c>
      <c r="AC12" s="17"/>
      <c r="AG12" t="s">
        <v>44</v>
      </c>
      <c r="AH12" t="s">
        <v>45</v>
      </c>
      <c r="AI12" s="7" t="s">
        <v>46</v>
      </c>
      <c r="AJ12" t="s">
        <v>47</v>
      </c>
      <c r="AK12" t="s">
        <v>48</v>
      </c>
    </row>
    <row r="13" spans="1:37">
      <c r="A13" t="s">
        <v>49</v>
      </c>
      <c r="B13" s="20" t="s">
        <v>51</v>
      </c>
      <c r="C13" s="20" t="s">
        <v>51</v>
      </c>
      <c r="D13" s="20" t="s">
        <v>51</v>
      </c>
      <c r="E13" s="20" t="s">
        <v>51</v>
      </c>
      <c r="F13" s="20" t="s">
        <v>51</v>
      </c>
      <c r="G13" s="20" t="s">
        <v>51</v>
      </c>
      <c r="H13" s="20" t="s">
        <v>51</v>
      </c>
      <c r="I13" s="20" t="s">
        <v>51</v>
      </c>
      <c r="J13" s="20" t="s">
        <v>51</v>
      </c>
      <c r="K13" s="20" t="s">
        <v>51</v>
      </c>
      <c r="L13" s="20" t="s">
        <v>50</v>
      </c>
      <c r="M13" s="20"/>
      <c r="N13" s="20"/>
      <c r="O13" s="20"/>
      <c r="P13" s="20"/>
      <c r="Q13" s="20"/>
      <c r="R13" s="20"/>
      <c r="S13" s="20"/>
      <c r="T13" s="20"/>
      <c r="U13" s="20"/>
      <c r="V13" s="20" t="s">
        <v>50</v>
      </c>
      <c r="W13" s="20" t="s">
        <v>50</v>
      </c>
      <c r="X13" s="20" t="s">
        <v>50</v>
      </c>
      <c r="Y13" s="20" t="s">
        <v>50</v>
      </c>
      <c r="Z13" s="20" t="s">
        <v>50</v>
      </c>
      <c r="AA13" s="20" t="s">
        <v>50</v>
      </c>
      <c r="AB13" s="20" t="s">
        <v>50</v>
      </c>
      <c r="AC13" s="20"/>
    </row>
    <row r="14" spans="1:37">
      <c r="A14" t="s">
        <v>52</v>
      </c>
      <c r="B14" s="20" t="s">
        <v>53</v>
      </c>
      <c r="C14" s="20" t="s">
        <v>53</v>
      </c>
      <c r="D14" s="20" t="s">
        <v>53</v>
      </c>
      <c r="E14" s="20" t="s">
        <v>53</v>
      </c>
      <c r="F14" s="20" t="s">
        <v>53</v>
      </c>
      <c r="G14" s="20" t="s">
        <v>53</v>
      </c>
      <c r="H14" s="20" t="s">
        <v>53</v>
      </c>
      <c r="I14" s="20" t="s">
        <v>53</v>
      </c>
      <c r="J14" s="20" t="s">
        <v>53</v>
      </c>
      <c r="K14" s="20" t="s">
        <v>53</v>
      </c>
      <c r="L14" s="20" t="s">
        <v>53</v>
      </c>
      <c r="M14" s="20"/>
      <c r="N14" s="20"/>
      <c r="O14" s="20"/>
      <c r="P14" s="20"/>
      <c r="Q14" s="20"/>
      <c r="R14" s="20"/>
      <c r="S14" s="20"/>
      <c r="T14" s="20"/>
      <c r="U14" s="20"/>
      <c r="V14" s="20" t="s">
        <v>53</v>
      </c>
      <c r="W14" s="20" t="s">
        <v>53</v>
      </c>
      <c r="X14" s="20" t="s">
        <v>53</v>
      </c>
      <c r="Y14" s="20" t="s">
        <v>53</v>
      </c>
      <c r="Z14" s="20"/>
      <c r="AA14" s="20" t="s">
        <v>53</v>
      </c>
      <c r="AB14" s="20"/>
      <c r="AC14" s="20"/>
      <c r="AF14" t="s">
        <v>52</v>
      </c>
      <c r="AG14">
        <f t="shared" ref="AG14:AG31" si="0">COUNTIF(B14:AC14,"y")</f>
        <v>16</v>
      </c>
      <c r="AH14">
        <f t="shared" ref="AH14:AH31" si="1">COUNTIF(B14:AC14,"n")</f>
        <v>0</v>
      </c>
      <c r="AI14" s="8">
        <f t="shared" ref="AI14:AI27" si="2" xml:space="preserve"> AG14/(AG14+AH14)*100</f>
        <v>100</v>
      </c>
      <c r="AJ14">
        <f t="shared" ref="AJ14:AJ31" si="3" xml:space="preserve"> COUNTIF(B14:AC14,"ok")</f>
        <v>0</v>
      </c>
      <c r="AK14">
        <f t="shared" ref="AK14:AK31" si="4">COUNTIF(B14:AC14,"e")</f>
        <v>0</v>
      </c>
    </row>
    <row r="15" spans="1:37">
      <c r="A15" t="s">
        <v>56</v>
      </c>
      <c r="B15" s="20" t="s">
        <v>53</v>
      </c>
      <c r="C15" s="20" t="s">
        <v>53</v>
      </c>
      <c r="D15" s="20" t="s">
        <v>53</v>
      </c>
      <c r="E15" s="20" t="s">
        <v>53</v>
      </c>
      <c r="F15" s="20" t="s">
        <v>53</v>
      </c>
      <c r="G15" s="20" t="s">
        <v>53</v>
      </c>
      <c r="H15" s="20" t="s">
        <v>53</v>
      </c>
      <c r="I15" s="20" t="s">
        <v>53</v>
      </c>
      <c r="J15" s="20" t="s">
        <v>53</v>
      </c>
      <c r="K15" s="20" t="s">
        <v>97</v>
      </c>
      <c r="L15" s="20" t="s">
        <v>53</v>
      </c>
      <c r="M15" s="20"/>
      <c r="N15" s="20"/>
      <c r="O15" s="20"/>
      <c r="P15" s="20"/>
      <c r="Q15" s="20"/>
      <c r="R15" s="20"/>
      <c r="S15" s="20"/>
      <c r="T15" s="20"/>
      <c r="U15" s="20"/>
      <c r="V15" s="20" t="s">
        <v>57</v>
      </c>
      <c r="W15" s="20" t="s">
        <v>53</v>
      </c>
      <c r="X15" s="20" t="s">
        <v>53</v>
      </c>
      <c r="Y15" s="20" t="s">
        <v>53</v>
      </c>
      <c r="Z15" s="20"/>
      <c r="AA15" s="20" t="s">
        <v>53</v>
      </c>
      <c r="AB15" s="20"/>
      <c r="AC15" s="20"/>
      <c r="AF15" s="9" t="s">
        <v>56</v>
      </c>
      <c r="AG15" s="9">
        <f t="shared" si="0"/>
        <v>14</v>
      </c>
      <c r="AH15" s="9">
        <f t="shared" si="1"/>
        <v>0</v>
      </c>
      <c r="AI15" s="10">
        <f t="shared" si="2"/>
        <v>100</v>
      </c>
      <c r="AJ15">
        <f t="shared" si="3"/>
        <v>0</v>
      </c>
      <c r="AK15">
        <f t="shared" si="4"/>
        <v>1</v>
      </c>
    </row>
    <row r="16" spans="1:37">
      <c r="A16" t="s">
        <v>58</v>
      </c>
      <c r="B16" s="20" t="s">
        <v>53</v>
      </c>
      <c r="C16" s="20" t="s">
        <v>53</v>
      </c>
      <c r="D16" s="20" t="s">
        <v>54</v>
      </c>
      <c r="E16" s="20" t="s">
        <v>53</v>
      </c>
      <c r="F16" s="20" t="s">
        <v>53</v>
      </c>
      <c r="G16" s="20" t="s">
        <v>53</v>
      </c>
      <c r="H16" s="20" t="s">
        <v>53</v>
      </c>
      <c r="I16" s="20" t="s">
        <v>53</v>
      </c>
      <c r="J16" s="20" t="s">
        <v>53</v>
      </c>
      <c r="K16" s="20" t="s">
        <v>53</v>
      </c>
      <c r="L16" s="20" t="s">
        <v>53</v>
      </c>
      <c r="M16" s="20"/>
      <c r="N16" s="20"/>
      <c r="O16" s="20"/>
      <c r="P16" s="20"/>
      <c r="Q16" s="20"/>
      <c r="R16" s="20"/>
      <c r="S16" s="20"/>
      <c r="T16" s="20"/>
      <c r="U16" s="20"/>
      <c r="V16" s="21" t="s">
        <v>53</v>
      </c>
      <c r="W16" s="20" t="s">
        <v>53</v>
      </c>
      <c r="X16" s="20" t="s">
        <v>53</v>
      </c>
      <c r="Y16" s="20" t="s">
        <v>53</v>
      </c>
      <c r="Z16" s="20"/>
      <c r="AA16" s="20" t="s">
        <v>54</v>
      </c>
      <c r="AB16" s="20"/>
      <c r="AC16" s="20"/>
      <c r="AF16" t="s">
        <v>58</v>
      </c>
      <c r="AG16">
        <f t="shared" si="0"/>
        <v>14</v>
      </c>
      <c r="AH16">
        <f t="shared" si="1"/>
        <v>2</v>
      </c>
      <c r="AI16" s="8">
        <f t="shared" si="2"/>
        <v>87.5</v>
      </c>
      <c r="AJ16">
        <f t="shared" si="3"/>
        <v>0</v>
      </c>
      <c r="AK16">
        <f t="shared" si="4"/>
        <v>0</v>
      </c>
    </row>
    <row r="17" spans="1:37">
      <c r="A17" t="s">
        <v>59</v>
      </c>
      <c r="B17" s="20" t="s">
        <v>53</v>
      </c>
      <c r="C17" s="20" t="s">
        <v>53</v>
      </c>
      <c r="D17" s="20" t="s">
        <v>53</v>
      </c>
      <c r="E17" s="20" t="s">
        <v>53</v>
      </c>
      <c r="F17" s="20" t="s">
        <v>53</v>
      </c>
      <c r="G17" s="20" t="s">
        <v>53</v>
      </c>
      <c r="H17" s="20" t="s">
        <v>53</v>
      </c>
      <c r="I17" s="20" t="s">
        <v>53</v>
      </c>
      <c r="J17" s="20" t="s">
        <v>53</v>
      </c>
      <c r="K17" s="20" t="s">
        <v>53</v>
      </c>
      <c r="L17" s="20" t="s">
        <v>53</v>
      </c>
      <c r="M17" s="20"/>
      <c r="N17" s="20"/>
      <c r="O17" s="20"/>
      <c r="P17" s="20"/>
      <c r="Q17" s="20"/>
      <c r="R17" s="20"/>
      <c r="S17" s="20"/>
      <c r="T17" s="20"/>
      <c r="U17" s="20"/>
      <c r="V17" s="21" t="s">
        <v>53</v>
      </c>
      <c r="W17" s="20" t="s">
        <v>53</v>
      </c>
      <c r="X17" s="20" t="s">
        <v>53</v>
      </c>
      <c r="Y17" s="20" t="s">
        <v>53</v>
      </c>
      <c r="Z17" s="20"/>
      <c r="AA17" s="20" t="s">
        <v>53</v>
      </c>
      <c r="AB17" s="20"/>
      <c r="AC17" s="20"/>
      <c r="AF17" s="9" t="s">
        <v>59</v>
      </c>
      <c r="AG17" s="9">
        <f t="shared" si="0"/>
        <v>16</v>
      </c>
      <c r="AH17" s="9">
        <f t="shared" si="1"/>
        <v>0</v>
      </c>
      <c r="AI17" s="10">
        <f t="shared" si="2"/>
        <v>100</v>
      </c>
      <c r="AJ17">
        <f t="shared" si="3"/>
        <v>0</v>
      </c>
      <c r="AK17">
        <f t="shared" si="4"/>
        <v>0</v>
      </c>
    </row>
    <row r="18" spans="1:37">
      <c r="A18" t="s">
        <v>60</v>
      </c>
      <c r="B18" s="20" t="s">
        <v>53</v>
      </c>
      <c r="C18" s="20" t="s">
        <v>53</v>
      </c>
      <c r="D18" s="20" t="s">
        <v>53</v>
      </c>
      <c r="E18" s="20" t="s">
        <v>53</v>
      </c>
      <c r="F18" s="20" t="s">
        <v>53</v>
      </c>
      <c r="G18" s="20" t="s">
        <v>53</v>
      </c>
      <c r="H18" s="20" t="s">
        <v>53</v>
      </c>
      <c r="I18" s="22" t="s">
        <v>53</v>
      </c>
      <c r="J18" s="22" t="s">
        <v>53</v>
      </c>
      <c r="K18" s="22" t="s">
        <v>53</v>
      </c>
      <c r="L18" s="22" t="s">
        <v>53</v>
      </c>
      <c r="M18" s="22"/>
      <c r="N18" s="22"/>
      <c r="O18" s="22"/>
      <c r="P18" s="22"/>
      <c r="Q18" s="22"/>
      <c r="R18" s="22"/>
      <c r="S18" s="22"/>
      <c r="T18" s="22"/>
      <c r="U18" s="22"/>
      <c r="V18" s="22" t="s">
        <v>53</v>
      </c>
      <c r="W18" s="22" t="s">
        <v>53</v>
      </c>
      <c r="X18" s="22" t="s">
        <v>53</v>
      </c>
      <c r="Y18" s="22" t="s">
        <v>53</v>
      </c>
      <c r="Z18" s="22"/>
      <c r="AA18" s="22" t="s">
        <v>53</v>
      </c>
      <c r="AB18" s="22"/>
      <c r="AC18" s="22"/>
      <c r="AF18" s="5" t="s">
        <v>60</v>
      </c>
      <c r="AG18">
        <f t="shared" si="0"/>
        <v>16</v>
      </c>
      <c r="AH18">
        <f t="shared" si="1"/>
        <v>0</v>
      </c>
      <c r="AI18" s="8">
        <f t="shared" si="2"/>
        <v>100</v>
      </c>
      <c r="AJ18">
        <f t="shared" si="3"/>
        <v>0</v>
      </c>
      <c r="AK18">
        <f t="shared" si="4"/>
        <v>0</v>
      </c>
    </row>
    <row r="19" spans="1:37" ht="17">
      <c r="A19" t="s">
        <v>61</v>
      </c>
      <c r="B19" s="20" t="s">
        <v>53</v>
      </c>
      <c r="C19" s="20" t="s">
        <v>53</v>
      </c>
      <c r="D19" s="20" t="s">
        <v>53</v>
      </c>
      <c r="E19" s="20" t="s">
        <v>53</v>
      </c>
      <c r="F19" s="20" t="s">
        <v>53</v>
      </c>
      <c r="G19" s="20" t="s">
        <v>53</v>
      </c>
      <c r="H19" s="20" t="s">
        <v>53</v>
      </c>
      <c r="I19" s="22" t="s">
        <v>53</v>
      </c>
      <c r="J19" s="22" t="s">
        <v>54</v>
      </c>
      <c r="K19" s="22" t="s">
        <v>53</v>
      </c>
      <c r="L19" s="22" t="s">
        <v>53</v>
      </c>
      <c r="M19" s="22"/>
      <c r="N19" s="22"/>
      <c r="O19" s="22"/>
      <c r="P19" s="22"/>
      <c r="Q19" s="22"/>
      <c r="R19" s="22"/>
      <c r="S19" s="22"/>
      <c r="T19" s="22"/>
      <c r="U19" s="22"/>
      <c r="V19" s="22" t="s">
        <v>53</v>
      </c>
      <c r="W19" s="22" t="s">
        <v>57</v>
      </c>
      <c r="X19" s="22" t="s">
        <v>53</v>
      </c>
      <c r="Y19" s="22" t="s">
        <v>53</v>
      </c>
      <c r="Z19" s="22"/>
      <c r="AA19" s="22" t="s">
        <v>54</v>
      </c>
      <c r="AB19" s="22"/>
      <c r="AC19" s="22"/>
      <c r="AF19" s="12" t="s">
        <v>61</v>
      </c>
      <c r="AG19" s="12">
        <f t="shared" si="0"/>
        <v>13</v>
      </c>
      <c r="AH19" s="12">
        <f t="shared" si="1"/>
        <v>2</v>
      </c>
      <c r="AI19" s="13">
        <f t="shared" si="2"/>
        <v>86.666666666666671</v>
      </c>
      <c r="AJ19">
        <f t="shared" si="3"/>
        <v>0</v>
      </c>
      <c r="AK19">
        <f t="shared" si="4"/>
        <v>1</v>
      </c>
    </row>
    <row r="20" spans="1:37" ht="52" hidden="1" customHeight="1">
      <c r="A20" t="s">
        <v>62</v>
      </c>
      <c r="B20" s="22" t="s">
        <v>57</v>
      </c>
      <c r="C20" s="22" t="s">
        <v>57</v>
      </c>
      <c r="D20" s="22" t="s">
        <v>57</v>
      </c>
      <c r="E20" s="22" t="s">
        <v>57</v>
      </c>
      <c r="F20" s="22" t="s">
        <v>57</v>
      </c>
      <c r="G20" s="22" t="s">
        <v>57</v>
      </c>
      <c r="H20" s="22" t="s">
        <v>57</v>
      </c>
      <c r="I20" s="22" t="s">
        <v>57</v>
      </c>
      <c r="J20" s="22" t="s">
        <v>57</v>
      </c>
      <c r="K20" s="22" t="s">
        <v>57</v>
      </c>
      <c r="L20" s="22" t="s">
        <v>57</v>
      </c>
      <c r="M20" s="22" t="s">
        <v>57</v>
      </c>
      <c r="N20" s="22" t="s">
        <v>57</v>
      </c>
      <c r="O20" s="22" t="s">
        <v>57</v>
      </c>
      <c r="P20" s="22" t="s">
        <v>57</v>
      </c>
      <c r="Q20" s="22" t="s">
        <v>57</v>
      </c>
      <c r="R20" s="22" t="s">
        <v>57</v>
      </c>
      <c r="S20" s="22" t="s">
        <v>57</v>
      </c>
      <c r="T20" s="22" t="s">
        <v>57</v>
      </c>
      <c r="U20" s="22" t="s">
        <v>57</v>
      </c>
      <c r="V20" s="22" t="s">
        <v>57</v>
      </c>
      <c r="W20" s="22" t="s">
        <v>57</v>
      </c>
      <c r="X20" s="22" t="s">
        <v>57</v>
      </c>
      <c r="Y20" s="22" t="s">
        <v>57</v>
      </c>
      <c r="Z20" s="22"/>
      <c r="AA20" s="22" t="s">
        <v>57</v>
      </c>
      <c r="AB20" s="22"/>
      <c r="AC20" s="22"/>
      <c r="AF20" t="s">
        <v>62</v>
      </c>
      <c r="AG20">
        <f t="shared" si="0"/>
        <v>0</v>
      </c>
      <c r="AH20">
        <f t="shared" si="1"/>
        <v>0</v>
      </c>
      <c r="AI20" s="8" t="e">
        <f t="shared" si="2"/>
        <v>#DIV/0!</v>
      </c>
      <c r="AJ20">
        <f t="shared" si="3"/>
        <v>0</v>
      </c>
      <c r="AK20">
        <f t="shared" si="4"/>
        <v>25</v>
      </c>
    </row>
    <row r="21" spans="1:37">
      <c r="A21" t="s">
        <v>63</v>
      </c>
      <c r="B21" s="20" t="s">
        <v>53</v>
      </c>
      <c r="C21" s="20" t="s">
        <v>53</v>
      </c>
      <c r="D21" s="20" t="s">
        <v>53</v>
      </c>
      <c r="E21" s="20" t="s">
        <v>53</v>
      </c>
      <c r="F21" s="20" t="s">
        <v>53</v>
      </c>
      <c r="G21" s="20" t="s">
        <v>53</v>
      </c>
      <c r="H21" s="20" t="s">
        <v>53</v>
      </c>
      <c r="I21" s="22" t="s">
        <v>53</v>
      </c>
      <c r="J21" s="22" t="s">
        <v>98</v>
      </c>
      <c r="K21" s="22" t="s">
        <v>53</v>
      </c>
      <c r="L21" s="22" t="s">
        <v>53</v>
      </c>
      <c r="M21" s="22"/>
      <c r="N21" s="22"/>
      <c r="O21" s="22"/>
      <c r="P21" s="22"/>
      <c r="Q21" s="22"/>
      <c r="R21" s="22"/>
      <c r="S21" s="22"/>
      <c r="T21" s="22"/>
      <c r="U21" s="22"/>
      <c r="V21" s="22" t="s">
        <v>53</v>
      </c>
      <c r="W21" s="22" t="s">
        <v>53</v>
      </c>
      <c r="X21" s="22" t="s">
        <v>53</v>
      </c>
      <c r="Y21" s="22" t="s">
        <v>53</v>
      </c>
      <c r="Z21" s="22"/>
      <c r="AA21" s="22" t="s">
        <v>53</v>
      </c>
      <c r="AB21" s="22"/>
      <c r="AC21" s="22"/>
      <c r="AF21" s="9" t="s">
        <v>63</v>
      </c>
      <c r="AG21" s="9">
        <f t="shared" si="0"/>
        <v>15</v>
      </c>
      <c r="AH21" s="9">
        <f t="shared" si="1"/>
        <v>0</v>
      </c>
      <c r="AI21" s="10">
        <f t="shared" si="2"/>
        <v>100</v>
      </c>
      <c r="AJ21">
        <f t="shared" si="3"/>
        <v>0</v>
      </c>
      <c r="AK21">
        <f t="shared" si="4"/>
        <v>0</v>
      </c>
    </row>
    <row r="22" spans="1:37">
      <c r="A22" t="s">
        <v>64</v>
      </c>
      <c r="B22" s="20" t="s">
        <v>99</v>
      </c>
      <c r="C22" s="20" t="s">
        <v>53</v>
      </c>
      <c r="D22" s="20" t="s">
        <v>53</v>
      </c>
      <c r="E22" s="20" t="s">
        <v>53</v>
      </c>
      <c r="F22" s="20" t="s">
        <v>53</v>
      </c>
      <c r="G22" s="20" t="s">
        <v>55</v>
      </c>
      <c r="H22" s="20" t="s">
        <v>53</v>
      </c>
      <c r="I22" s="22" t="s">
        <v>53</v>
      </c>
      <c r="J22" s="22" t="s">
        <v>53</v>
      </c>
      <c r="K22" s="22" t="s">
        <v>100</v>
      </c>
      <c r="L22" s="22" t="s">
        <v>53</v>
      </c>
      <c r="M22" s="22"/>
      <c r="N22" s="22"/>
      <c r="O22" s="22"/>
      <c r="P22" s="22"/>
      <c r="Q22" s="22"/>
      <c r="R22" s="22"/>
      <c r="S22" s="22"/>
      <c r="T22" s="22"/>
      <c r="U22" s="22"/>
      <c r="V22" s="22" t="s">
        <v>53</v>
      </c>
      <c r="W22" s="22" t="s">
        <v>53</v>
      </c>
      <c r="X22" s="22" t="s">
        <v>101</v>
      </c>
      <c r="Y22" s="22" t="s">
        <v>53</v>
      </c>
      <c r="Z22" s="22"/>
      <c r="AA22" s="22" t="s">
        <v>102</v>
      </c>
      <c r="AB22" s="22"/>
      <c r="AC22" s="22"/>
      <c r="AF22" s="5" t="s">
        <v>64</v>
      </c>
      <c r="AG22">
        <f t="shared" si="0"/>
        <v>11</v>
      </c>
      <c r="AH22">
        <f t="shared" si="1"/>
        <v>0</v>
      </c>
      <c r="AI22" s="8">
        <f t="shared" si="2"/>
        <v>100</v>
      </c>
      <c r="AJ22">
        <f t="shared" si="3"/>
        <v>1</v>
      </c>
      <c r="AK22">
        <f t="shared" si="4"/>
        <v>0</v>
      </c>
    </row>
    <row r="23" spans="1:37">
      <c r="A23" t="s">
        <v>65</v>
      </c>
      <c r="B23" s="20" t="s">
        <v>99</v>
      </c>
      <c r="C23" s="20" t="s">
        <v>103</v>
      </c>
      <c r="D23" s="20" t="s">
        <v>53</v>
      </c>
      <c r="E23" s="20" t="s">
        <v>54</v>
      </c>
      <c r="F23" s="20" t="s">
        <v>104</v>
      </c>
      <c r="G23" s="20" t="s">
        <v>105</v>
      </c>
      <c r="H23" s="20" t="s">
        <v>53</v>
      </c>
      <c r="I23" s="22" t="s">
        <v>53</v>
      </c>
      <c r="J23" s="22" t="s">
        <v>106</v>
      </c>
      <c r="K23" s="22" t="s">
        <v>53</v>
      </c>
      <c r="L23" s="22" t="s">
        <v>53</v>
      </c>
      <c r="M23" s="22"/>
      <c r="N23" s="22"/>
      <c r="O23" s="22"/>
      <c r="P23" s="22"/>
      <c r="Q23" s="22"/>
      <c r="R23" s="22"/>
      <c r="S23" s="22"/>
      <c r="T23" s="22"/>
      <c r="U23" s="22"/>
      <c r="V23" s="22" t="s">
        <v>54</v>
      </c>
      <c r="W23" s="22" t="s">
        <v>53</v>
      </c>
      <c r="X23" s="22" t="s">
        <v>53</v>
      </c>
      <c r="Y23" s="22" t="s">
        <v>107</v>
      </c>
      <c r="Z23" s="22"/>
      <c r="AA23" s="22" t="s">
        <v>53</v>
      </c>
      <c r="AB23" s="22"/>
      <c r="AC23" s="22"/>
      <c r="AF23" s="5" t="s">
        <v>65</v>
      </c>
      <c r="AG23" s="9">
        <f t="shared" si="0"/>
        <v>8</v>
      </c>
      <c r="AH23" s="9">
        <f t="shared" si="1"/>
        <v>2</v>
      </c>
      <c r="AI23" s="10">
        <f t="shared" si="2"/>
        <v>80</v>
      </c>
      <c r="AJ23">
        <f t="shared" si="3"/>
        <v>0</v>
      </c>
      <c r="AK23">
        <f t="shared" si="4"/>
        <v>0</v>
      </c>
    </row>
    <row r="24" spans="1:37">
      <c r="A24" t="s">
        <v>66</v>
      </c>
      <c r="B24" s="20" t="s">
        <v>57</v>
      </c>
      <c r="C24" s="20" t="s">
        <v>57</v>
      </c>
      <c r="D24" s="20" t="s">
        <v>57</v>
      </c>
      <c r="E24" s="20" t="s">
        <v>57</v>
      </c>
      <c r="F24" s="20" t="s">
        <v>57</v>
      </c>
      <c r="G24" s="20" t="s">
        <v>57</v>
      </c>
      <c r="H24" s="20" t="s">
        <v>57</v>
      </c>
      <c r="I24" s="22" t="s">
        <v>57</v>
      </c>
      <c r="J24" s="22" t="s">
        <v>57</v>
      </c>
      <c r="K24" s="22" t="s">
        <v>57</v>
      </c>
      <c r="L24" s="22" t="s">
        <v>57</v>
      </c>
      <c r="M24" s="22"/>
      <c r="N24" s="22"/>
      <c r="O24" s="22"/>
      <c r="P24" s="22"/>
      <c r="Q24" s="22"/>
      <c r="R24" s="22"/>
      <c r="S24" s="22"/>
      <c r="T24" s="22"/>
      <c r="U24" s="22"/>
      <c r="V24" s="22" t="s">
        <v>53</v>
      </c>
      <c r="W24" s="22" t="s">
        <v>57</v>
      </c>
      <c r="X24" s="22" t="s">
        <v>57</v>
      </c>
      <c r="Y24" s="22" t="s">
        <v>57</v>
      </c>
      <c r="Z24" s="22"/>
      <c r="AA24" s="22" t="s">
        <v>57</v>
      </c>
      <c r="AB24" s="22"/>
      <c r="AC24" s="22"/>
      <c r="AF24" t="s">
        <v>66</v>
      </c>
      <c r="AG24">
        <f t="shared" si="0"/>
        <v>1</v>
      </c>
      <c r="AH24">
        <f t="shared" si="1"/>
        <v>0</v>
      </c>
      <c r="AI24" s="8">
        <f t="shared" si="2"/>
        <v>100</v>
      </c>
      <c r="AJ24">
        <f t="shared" si="3"/>
        <v>0</v>
      </c>
      <c r="AK24">
        <f t="shared" si="4"/>
        <v>15</v>
      </c>
    </row>
    <row r="25" spans="1:37">
      <c r="A25" t="s">
        <v>67</v>
      </c>
      <c r="B25" s="20" t="s">
        <v>57</v>
      </c>
      <c r="C25" s="20" t="s">
        <v>57</v>
      </c>
      <c r="D25" s="20" t="s">
        <v>57</v>
      </c>
      <c r="E25" s="20" t="s">
        <v>57</v>
      </c>
      <c r="F25" s="20" t="s">
        <v>57</v>
      </c>
      <c r="G25" s="20" t="s">
        <v>57</v>
      </c>
      <c r="H25" s="20" t="s">
        <v>57</v>
      </c>
      <c r="I25" s="22" t="s">
        <v>57</v>
      </c>
      <c r="J25" s="22" t="s">
        <v>57</v>
      </c>
      <c r="K25" s="22" t="s">
        <v>57</v>
      </c>
      <c r="L25" s="22" t="s">
        <v>57</v>
      </c>
      <c r="M25" s="22"/>
      <c r="N25" s="22"/>
      <c r="O25" s="22"/>
      <c r="P25" s="22"/>
      <c r="Q25" s="22"/>
      <c r="R25" s="22"/>
      <c r="S25" s="22"/>
      <c r="T25" s="22"/>
      <c r="U25" s="22"/>
      <c r="V25" s="22" t="s">
        <v>57</v>
      </c>
      <c r="W25" s="22" t="s">
        <v>57</v>
      </c>
      <c r="X25" s="22" t="s">
        <v>57</v>
      </c>
      <c r="Y25" s="22" t="s">
        <v>57</v>
      </c>
      <c r="Z25" s="22"/>
      <c r="AA25" s="22" t="s">
        <v>57</v>
      </c>
      <c r="AB25" s="22"/>
      <c r="AC25" s="22"/>
      <c r="AF25" s="9" t="s">
        <v>67</v>
      </c>
      <c r="AG25" s="9">
        <f t="shared" si="0"/>
        <v>0</v>
      </c>
      <c r="AH25" s="9">
        <f t="shared" si="1"/>
        <v>0</v>
      </c>
      <c r="AI25" s="10" t="e">
        <f t="shared" si="2"/>
        <v>#DIV/0!</v>
      </c>
      <c r="AJ25">
        <f t="shared" si="3"/>
        <v>0</v>
      </c>
      <c r="AK25">
        <f t="shared" si="4"/>
        <v>16</v>
      </c>
    </row>
    <row r="26" spans="1:37">
      <c r="A26" t="s">
        <v>68</v>
      </c>
      <c r="B26" s="20" t="s">
        <v>54</v>
      </c>
      <c r="C26" s="20" t="s">
        <v>54</v>
      </c>
      <c r="D26" s="20" t="s">
        <v>54</v>
      </c>
      <c r="E26" s="20" t="s">
        <v>54</v>
      </c>
      <c r="F26" s="20" t="s">
        <v>54</v>
      </c>
      <c r="G26" s="20" t="s">
        <v>54</v>
      </c>
      <c r="H26" s="20" t="s">
        <v>54</v>
      </c>
      <c r="I26" s="22" t="s">
        <v>53</v>
      </c>
      <c r="J26" s="22" t="s">
        <v>54</v>
      </c>
      <c r="K26" s="22" t="s">
        <v>53</v>
      </c>
      <c r="L26" s="22" t="s">
        <v>54</v>
      </c>
      <c r="M26" s="22"/>
      <c r="N26" s="22"/>
      <c r="O26" s="22"/>
      <c r="P26" s="22"/>
      <c r="Q26" s="22"/>
      <c r="R26" s="22"/>
      <c r="S26" s="22"/>
      <c r="T26" s="22"/>
      <c r="U26" s="22"/>
      <c r="V26" s="22" t="s">
        <v>54</v>
      </c>
      <c r="W26" s="22" t="s">
        <v>53</v>
      </c>
      <c r="X26" s="22" t="s">
        <v>53</v>
      </c>
      <c r="Y26" s="22" t="s">
        <v>53</v>
      </c>
      <c r="Z26" s="22"/>
      <c r="AA26" s="22" t="s">
        <v>54</v>
      </c>
      <c r="AB26" s="22"/>
      <c r="AC26" s="22"/>
      <c r="AF26" t="s">
        <v>68</v>
      </c>
      <c r="AG26">
        <f t="shared" si="0"/>
        <v>5</v>
      </c>
      <c r="AH26">
        <f t="shared" si="1"/>
        <v>11</v>
      </c>
      <c r="AI26" s="8">
        <f t="shared" si="2"/>
        <v>31.25</v>
      </c>
      <c r="AJ26">
        <f t="shared" si="3"/>
        <v>0</v>
      </c>
      <c r="AK26">
        <f t="shared" si="4"/>
        <v>0</v>
      </c>
    </row>
    <row r="27" spans="1:37">
      <c r="A27" t="s">
        <v>69</v>
      </c>
      <c r="B27" s="20" t="s">
        <v>54</v>
      </c>
      <c r="C27" s="20" t="s">
        <v>54</v>
      </c>
      <c r="D27" s="20" t="s">
        <v>53</v>
      </c>
      <c r="E27" s="20" t="s">
        <v>53</v>
      </c>
      <c r="F27" s="20" t="s">
        <v>53</v>
      </c>
      <c r="G27" s="20" t="s">
        <v>53</v>
      </c>
      <c r="H27" s="20" t="s">
        <v>54</v>
      </c>
      <c r="I27" s="22" t="s">
        <v>71</v>
      </c>
      <c r="J27" s="22" t="s">
        <v>53</v>
      </c>
      <c r="K27" s="22" t="s">
        <v>54</v>
      </c>
      <c r="L27" s="22" t="s">
        <v>53</v>
      </c>
      <c r="M27" s="22"/>
      <c r="N27" s="22"/>
      <c r="O27" s="22"/>
      <c r="P27" s="22"/>
      <c r="Q27" s="22"/>
      <c r="R27" s="22"/>
      <c r="S27" s="22"/>
      <c r="T27" s="22"/>
      <c r="U27" s="22"/>
      <c r="V27" s="22" t="s">
        <v>57</v>
      </c>
      <c r="W27" s="22" t="s">
        <v>53</v>
      </c>
      <c r="X27" s="22" t="s">
        <v>54</v>
      </c>
      <c r="Y27" s="22" t="s">
        <v>53</v>
      </c>
      <c r="Z27" s="22"/>
      <c r="AA27" s="22" t="s">
        <v>54</v>
      </c>
      <c r="AB27" s="22"/>
      <c r="AC27" s="22"/>
      <c r="AF27" s="9" t="s">
        <v>69</v>
      </c>
      <c r="AG27" s="9">
        <f t="shared" si="0"/>
        <v>8</v>
      </c>
      <c r="AH27" s="9">
        <f t="shared" si="1"/>
        <v>6</v>
      </c>
      <c r="AI27" s="10">
        <f t="shared" si="2"/>
        <v>57.142857142857139</v>
      </c>
      <c r="AJ27">
        <f t="shared" si="3"/>
        <v>0</v>
      </c>
      <c r="AK27">
        <f t="shared" si="4"/>
        <v>1</v>
      </c>
    </row>
    <row r="28" spans="1:37">
      <c r="A28" t="s">
        <v>70</v>
      </c>
      <c r="B28" s="20" t="s">
        <v>57</v>
      </c>
      <c r="C28" s="20" t="s">
        <v>57</v>
      </c>
      <c r="D28" s="20" t="s">
        <v>57</v>
      </c>
      <c r="E28" s="20" t="s">
        <v>57</v>
      </c>
      <c r="F28" s="20" t="s">
        <v>57</v>
      </c>
      <c r="G28" s="20" t="s">
        <v>57</v>
      </c>
      <c r="H28" s="20" t="s">
        <v>57</v>
      </c>
      <c r="I28" s="22" t="s">
        <v>57</v>
      </c>
      <c r="J28" s="22" t="s">
        <v>57</v>
      </c>
      <c r="K28" s="22" t="s">
        <v>57</v>
      </c>
      <c r="L28" s="22" t="s">
        <v>57</v>
      </c>
      <c r="M28" s="22"/>
      <c r="N28" s="22"/>
      <c r="O28" s="22"/>
      <c r="P28" s="22"/>
      <c r="Q28" s="22"/>
      <c r="R28" s="22"/>
      <c r="S28" s="22"/>
      <c r="T28" s="22"/>
      <c r="U28" s="22"/>
      <c r="V28" s="22" t="s">
        <v>57</v>
      </c>
      <c r="W28" s="22" t="s">
        <v>57</v>
      </c>
      <c r="X28" s="22" t="s">
        <v>57</v>
      </c>
      <c r="Y28" s="22" t="s">
        <v>57</v>
      </c>
      <c r="Z28" s="22"/>
      <c r="AA28" s="22" t="s">
        <v>57</v>
      </c>
      <c r="AB28" s="22"/>
      <c r="AC28" s="22"/>
      <c r="AF28" t="s">
        <v>70</v>
      </c>
      <c r="AG28">
        <f t="shared" si="0"/>
        <v>0</v>
      </c>
      <c r="AH28">
        <f t="shared" si="1"/>
        <v>0</v>
      </c>
      <c r="AI28" s="8" t="s">
        <v>71</v>
      </c>
      <c r="AJ28">
        <f t="shared" si="3"/>
        <v>0</v>
      </c>
      <c r="AK28">
        <f t="shared" si="4"/>
        <v>16</v>
      </c>
    </row>
    <row r="29" spans="1:37">
      <c r="A29" t="s">
        <v>72</v>
      </c>
      <c r="B29" s="20" t="s">
        <v>57</v>
      </c>
      <c r="C29" s="20" t="s">
        <v>57</v>
      </c>
      <c r="D29" s="20" t="s">
        <v>57</v>
      </c>
      <c r="E29" s="20" t="s">
        <v>57</v>
      </c>
      <c r="F29" s="20" t="s">
        <v>108</v>
      </c>
      <c r="G29" s="20" t="s">
        <v>108</v>
      </c>
      <c r="H29" s="20" t="s">
        <v>108</v>
      </c>
      <c r="I29" s="22" t="s">
        <v>57</v>
      </c>
      <c r="J29" s="22" t="s">
        <v>54</v>
      </c>
      <c r="K29" s="22" t="s">
        <v>57</v>
      </c>
      <c r="L29" s="22" t="s">
        <v>54</v>
      </c>
      <c r="M29" s="22"/>
      <c r="N29" s="22"/>
      <c r="O29" s="22"/>
      <c r="P29" s="22"/>
      <c r="Q29" s="22"/>
      <c r="R29" s="22"/>
      <c r="S29" s="22"/>
      <c r="T29" s="22"/>
      <c r="U29" s="22"/>
      <c r="V29" s="22" t="s">
        <v>53</v>
      </c>
      <c r="W29" s="22" t="s">
        <v>54</v>
      </c>
      <c r="X29" s="22" t="s">
        <v>53</v>
      </c>
      <c r="Y29" s="22" t="s">
        <v>55</v>
      </c>
      <c r="Z29" s="22"/>
      <c r="AA29" s="22" t="s">
        <v>54</v>
      </c>
      <c r="AB29" s="22"/>
      <c r="AC29" s="22"/>
      <c r="AF29" s="9" t="s">
        <v>72</v>
      </c>
      <c r="AG29" s="9">
        <f t="shared" si="0"/>
        <v>2</v>
      </c>
      <c r="AH29" s="9">
        <f t="shared" si="1"/>
        <v>4</v>
      </c>
      <c r="AI29" s="10">
        <f xml:space="preserve"> AG29/(AG29+AH29)*100</f>
        <v>33.333333333333329</v>
      </c>
      <c r="AJ29">
        <f t="shared" si="3"/>
        <v>1</v>
      </c>
      <c r="AK29">
        <f t="shared" si="4"/>
        <v>6</v>
      </c>
    </row>
    <row r="30" spans="1:37">
      <c r="A30" t="s">
        <v>73</v>
      </c>
      <c r="B30" s="20" t="s">
        <v>55</v>
      </c>
      <c r="C30" s="20" t="s">
        <v>53</v>
      </c>
      <c r="D30" s="20" t="s">
        <v>54</v>
      </c>
      <c r="E30" s="20" t="s">
        <v>54</v>
      </c>
      <c r="F30" s="20" t="s">
        <v>54</v>
      </c>
      <c r="G30" s="20" t="s">
        <v>54</v>
      </c>
      <c r="H30" s="20" t="s">
        <v>54</v>
      </c>
      <c r="I30" s="22" t="s">
        <v>71</v>
      </c>
      <c r="J30" s="22" t="s">
        <v>54</v>
      </c>
      <c r="K30" s="22" t="s">
        <v>54</v>
      </c>
      <c r="L30" s="22" t="s">
        <v>53</v>
      </c>
      <c r="M30" s="20"/>
      <c r="N30" s="20"/>
      <c r="O30" s="20"/>
      <c r="P30" s="20"/>
      <c r="Q30" s="20"/>
      <c r="R30" s="20"/>
      <c r="S30" s="20"/>
      <c r="T30" s="20"/>
      <c r="U30" s="20"/>
      <c r="V30" s="22" t="s">
        <v>54</v>
      </c>
      <c r="W30" s="22" t="s">
        <v>54</v>
      </c>
      <c r="X30" s="22" t="s">
        <v>53</v>
      </c>
      <c r="Y30" s="22" t="s">
        <v>54</v>
      </c>
      <c r="Z30" s="20"/>
      <c r="AA30" s="22" t="s">
        <v>54</v>
      </c>
      <c r="AB30" s="20"/>
      <c r="AC30" s="20"/>
      <c r="AF30" t="s">
        <v>73</v>
      </c>
      <c r="AG30">
        <f t="shared" si="0"/>
        <v>3</v>
      </c>
      <c r="AH30">
        <f t="shared" si="1"/>
        <v>11</v>
      </c>
      <c r="AI30" s="8">
        <f xml:space="preserve"> AG30/(AG30+AH30)*100</f>
        <v>21.428571428571427</v>
      </c>
      <c r="AJ30">
        <f t="shared" si="3"/>
        <v>1</v>
      </c>
      <c r="AK30">
        <f t="shared" si="4"/>
        <v>0</v>
      </c>
    </row>
    <row r="31" spans="1:37">
      <c r="A31" t="s">
        <v>74</v>
      </c>
      <c r="B31" s="20" t="s">
        <v>54</v>
      </c>
      <c r="C31" s="20" t="s">
        <v>53</v>
      </c>
      <c r="D31" s="20" t="s">
        <v>109</v>
      </c>
      <c r="E31" s="20" t="s">
        <v>53</v>
      </c>
      <c r="F31" s="20" t="s">
        <v>57</v>
      </c>
      <c r="G31" s="20" t="s">
        <v>54</v>
      </c>
      <c r="H31" s="20" t="s">
        <v>53</v>
      </c>
      <c r="I31" s="22" t="s">
        <v>53</v>
      </c>
      <c r="J31" s="22" t="s">
        <v>57</v>
      </c>
      <c r="K31" s="22" t="s">
        <v>53</v>
      </c>
      <c r="L31" s="22" t="s">
        <v>57</v>
      </c>
      <c r="M31" s="20"/>
      <c r="N31" s="20"/>
      <c r="O31" s="20"/>
      <c r="P31" s="20"/>
      <c r="Q31" s="20"/>
      <c r="R31" s="20"/>
      <c r="S31" s="20"/>
      <c r="T31" s="20"/>
      <c r="U31" s="20"/>
      <c r="V31" s="22" t="s">
        <v>57</v>
      </c>
      <c r="W31" s="22" t="s">
        <v>53</v>
      </c>
      <c r="X31" s="22" t="s">
        <v>57</v>
      </c>
      <c r="Y31" s="22" t="s">
        <v>57</v>
      </c>
      <c r="Z31" s="20"/>
      <c r="AA31" s="22" t="s">
        <v>53</v>
      </c>
      <c r="AB31" s="20"/>
      <c r="AC31" s="20"/>
      <c r="AF31" s="9" t="s">
        <v>74</v>
      </c>
      <c r="AG31" s="9">
        <f t="shared" si="0"/>
        <v>7</v>
      </c>
      <c r="AH31" s="9">
        <f t="shared" si="1"/>
        <v>2</v>
      </c>
      <c r="AI31" s="10">
        <f xml:space="preserve"> AG31/(AG31+AH31)*100</f>
        <v>77.777777777777786</v>
      </c>
      <c r="AJ31">
        <f t="shared" si="3"/>
        <v>0</v>
      </c>
      <c r="AK31">
        <f t="shared" si="4"/>
        <v>6</v>
      </c>
    </row>
    <row r="32" spans="1:37">
      <c r="A32" s="14" t="s">
        <v>75</v>
      </c>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E32" t="s">
        <v>76</v>
      </c>
      <c r="AF32" t="s">
        <v>76</v>
      </c>
      <c r="AG32">
        <f xml:space="preserve"> SUM(AG14:AG31)</f>
        <v>149</v>
      </c>
      <c r="AH32">
        <f xml:space="preserve"> SUM(AH14:AH31)</f>
        <v>40</v>
      </c>
      <c r="AI32" s="8">
        <f xml:space="preserve"> AG32/(AG32+AH32)*100</f>
        <v>78.835978835978835</v>
      </c>
    </row>
    <row r="33" spans="1:31">
      <c r="A33" t="s">
        <v>44</v>
      </c>
      <c r="AD33">
        <f xml:space="preserve"> SUM(B33:AC33)</f>
        <v>0</v>
      </c>
    </row>
    <row r="34" spans="1:31">
      <c r="A34" t="s">
        <v>45</v>
      </c>
      <c r="AD34">
        <f xml:space="preserve"> SUM(B34:AC34)</f>
        <v>0</v>
      </c>
    </row>
    <row r="35" spans="1:31">
      <c r="A35" t="s">
        <v>48</v>
      </c>
      <c r="AD35">
        <f xml:space="preserve"> SUM(B35:AC35)</f>
        <v>0</v>
      </c>
    </row>
    <row r="36" spans="1:31">
      <c r="A36" t="s">
        <v>77</v>
      </c>
      <c r="AD36">
        <f xml:space="preserve"> SUM(B36:AC36)</f>
        <v>0</v>
      </c>
    </row>
    <row r="37" spans="1:31">
      <c r="A37" t="s">
        <v>78</v>
      </c>
      <c r="B37" s="15"/>
      <c r="C37" s="15"/>
      <c r="D37" s="15"/>
      <c r="E37" s="15"/>
      <c r="F37" s="15"/>
      <c r="G37" s="15"/>
      <c r="H37" s="15"/>
      <c r="I37" s="15"/>
      <c r="J37" s="15"/>
      <c r="K37" s="15"/>
      <c r="L37" s="15"/>
      <c r="V37" s="15"/>
      <c r="W37" s="15"/>
      <c r="X37" s="15"/>
      <c r="Y37" s="15"/>
      <c r="Z37" s="15"/>
      <c r="AA37" s="15"/>
      <c r="AB37" s="15"/>
      <c r="AC37" s="15"/>
      <c r="AD37" s="16" t="e">
        <f xml:space="preserve"> AD33/(AD33+AD34)*100</f>
        <v>#DIV/0!</v>
      </c>
      <c r="AE37" s="16"/>
    </row>
    <row r="38" spans="1:31">
      <c r="Z38" t="s">
        <v>110</v>
      </c>
      <c r="AB38" t="s">
        <v>110</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K38"/>
  <sheetViews>
    <sheetView topLeftCell="A12" workbookViewId="0">
      <pane xSplit="1" ySplit="9" topLeftCell="Z21" activePane="bottomRight" state="frozen"/>
      <selection activeCell="A12" sqref="A12"/>
      <selection pane="topRight" activeCell="B12" sqref="B12"/>
      <selection pane="bottomLeft" activeCell="A21" sqref="A21"/>
      <selection pane="bottomRight" activeCell="AI26" sqref="AI26"/>
    </sheetView>
  </sheetViews>
  <sheetFormatPr baseColWidth="10" defaultColWidth="11" defaultRowHeight="16"/>
  <cols>
    <col min="1" max="1" width="33.5" customWidth="1"/>
    <col min="3" max="3" width="17.6640625" customWidth="1"/>
    <col min="12" max="12" width="9.33203125" customWidth="1"/>
    <col min="13" max="21" width="10.83203125" hidden="1" customWidth="1"/>
    <col min="30" max="30" width="5.33203125" customWidth="1"/>
    <col min="31" max="31" width="16.83203125" customWidth="1"/>
    <col min="32" max="32" width="12.83203125" bestFit="1" customWidth="1"/>
    <col min="33" max="33" width="16.1640625" bestFit="1" customWidth="1"/>
    <col min="34" max="34" width="25" bestFit="1" customWidth="1"/>
    <col min="35" max="35" width="16.1640625" customWidth="1"/>
    <col min="37" max="37" width="11.6640625" customWidth="1"/>
  </cols>
  <sheetData>
    <row r="1" spans="1:37">
      <c r="A1" t="s">
        <v>0</v>
      </c>
    </row>
    <row r="2" spans="1:37">
      <c r="A2" t="s">
        <v>1</v>
      </c>
    </row>
    <row r="4" spans="1:37">
      <c r="A4" t="s">
        <v>2</v>
      </c>
    </row>
    <row r="5" spans="1:37">
      <c r="A5" t="s">
        <v>3</v>
      </c>
    </row>
    <row r="6" spans="1:37" ht="190" customHeight="1">
      <c r="A6" s="1" t="s">
        <v>4</v>
      </c>
      <c r="C6" s="2" t="s">
        <v>5</v>
      </c>
    </row>
    <row r="8" spans="1:37">
      <c r="A8" t="s">
        <v>6</v>
      </c>
    </row>
    <row r="10" spans="1:37">
      <c r="A10" t="s">
        <v>7</v>
      </c>
    </row>
    <row r="11" spans="1:37">
      <c r="AF11" s="3" t="s">
        <v>8</v>
      </c>
    </row>
    <row r="12" spans="1:37" ht="34">
      <c r="A12" t="s">
        <v>9</v>
      </c>
      <c r="B12" s="17" t="s">
        <v>79</v>
      </c>
      <c r="C12" s="17" t="s">
        <v>80</v>
      </c>
      <c r="D12" s="17" t="s">
        <v>81</v>
      </c>
      <c r="E12" s="17" t="s">
        <v>82</v>
      </c>
      <c r="F12" s="18" t="s">
        <v>83</v>
      </c>
      <c r="G12" s="17" t="s">
        <v>84</v>
      </c>
      <c r="H12" s="17" t="s">
        <v>85</v>
      </c>
      <c r="I12" s="17" t="s">
        <v>86</v>
      </c>
      <c r="J12" s="17" t="s">
        <v>87</v>
      </c>
      <c r="K12" s="17" t="s">
        <v>88</v>
      </c>
      <c r="L12" s="17" t="s">
        <v>89</v>
      </c>
      <c r="V12" s="17" t="s">
        <v>90</v>
      </c>
      <c r="W12" s="17" t="s">
        <v>91</v>
      </c>
      <c r="X12" s="17" t="s">
        <v>92</v>
      </c>
      <c r="Y12" s="17" t="s">
        <v>93</v>
      </c>
      <c r="Z12" s="17" t="s">
        <v>94</v>
      </c>
      <c r="AA12" s="17" t="s">
        <v>95</v>
      </c>
      <c r="AB12" s="17" t="s">
        <v>96</v>
      </c>
      <c r="AC12" s="17"/>
      <c r="AG12" t="s">
        <v>44</v>
      </c>
      <c r="AH12" t="s">
        <v>45</v>
      </c>
      <c r="AI12" s="7" t="s">
        <v>46</v>
      </c>
      <c r="AJ12" t="s">
        <v>47</v>
      </c>
      <c r="AK12" t="s">
        <v>48</v>
      </c>
    </row>
    <row r="13" spans="1:37">
      <c r="A13" t="s">
        <v>49</v>
      </c>
      <c r="B13" t="s">
        <v>51</v>
      </c>
      <c r="C13" t="s">
        <v>51</v>
      </c>
      <c r="D13" t="s">
        <v>51</v>
      </c>
      <c r="E13" t="s">
        <v>51</v>
      </c>
      <c r="F13" t="s">
        <v>51</v>
      </c>
      <c r="G13" t="s">
        <v>51</v>
      </c>
      <c r="H13" t="s">
        <v>51</v>
      </c>
      <c r="I13" t="s">
        <v>51</v>
      </c>
      <c r="J13" t="s">
        <v>51</v>
      </c>
      <c r="K13" t="s">
        <v>51</v>
      </c>
      <c r="L13" t="s">
        <v>50</v>
      </c>
      <c r="V13" t="s">
        <v>50</v>
      </c>
      <c r="W13" t="s">
        <v>50</v>
      </c>
      <c r="X13" t="s">
        <v>50</v>
      </c>
      <c r="Y13" t="s">
        <v>50</v>
      </c>
      <c r="Z13" t="s">
        <v>50</v>
      </c>
      <c r="AA13" t="s">
        <v>50</v>
      </c>
      <c r="AB13" t="s">
        <v>50</v>
      </c>
    </row>
    <row r="14" spans="1:37">
      <c r="A14" t="s">
        <v>52</v>
      </c>
      <c r="B14" t="s">
        <v>53</v>
      </c>
      <c r="C14" t="s">
        <v>53</v>
      </c>
      <c r="D14" t="s">
        <v>53</v>
      </c>
      <c r="E14" t="s">
        <v>53</v>
      </c>
      <c r="F14" t="s">
        <v>53</v>
      </c>
      <c r="G14" t="s">
        <v>53</v>
      </c>
      <c r="H14" t="s">
        <v>53</v>
      </c>
      <c r="I14" t="s">
        <v>53</v>
      </c>
      <c r="J14" t="s">
        <v>53</v>
      </c>
      <c r="K14" t="s">
        <v>53</v>
      </c>
      <c r="L14" t="s">
        <v>53</v>
      </c>
      <c r="V14" t="s">
        <v>53</v>
      </c>
      <c r="W14" t="s">
        <v>53</v>
      </c>
      <c r="X14" t="s">
        <v>53</v>
      </c>
      <c r="Y14" t="s">
        <v>53</v>
      </c>
      <c r="AA14" t="s">
        <v>53</v>
      </c>
      <c r="AF14" t="s">
        <v>52</v>
      </c>
      <c r="AG14">
        <f t="shared" ref="AG14:AG31" si="0">COUNTIF(B14:AC14,"y")</f>
        <v>16</v>
      </c>
      <c r="AH14">
        <f t="shared" ref="AH14:AH31" si="1">COUNTIF(B14:AC14,"n")</f>
        <v>0</v>
      </c>
      <c r="AI14" s="8">
        <f t="shared" ref="AI14:AI27" si="2" xml:space="preserve"> AG14/(AG14+AH14)*100</f>
        <v>100</v>
      </c>
      <c r="AJ14">
        <f t="shared" ref="AJ14:AJ31" si="3" xml:space="preserve"> COUNTIF(B14:AC14,"ok")</f>
        <v>0</v>
      </c>
      <c r="AK14">
        <f t="shared" ref="AK14:AK31" si="4">COUNTIF(B14:AC14,"e")</f>
        <v>0</v>
      </c>
    </row>
    <row r="15" spans="1:37">
      <c r="A15" t="s">
        <v>56</v>
      </c>
      <c r="B15" t="s">
        <v>53</v>
      </c>
      <c r="C15" t="s">
        <v>53</v>
      </c>
      <c r="D15" t="s">
        <v>53</v>
      </c>
      <c r="E15" t="s">
        <v>53</v>
      </c>
      <c r="F15" t="s">
        <v>53</v>
      </c>
      <c r="G15" t="s">
        <v>53</v>
      </c>
      <c r="H15" t="s">
        <v>53</v>
      </c>
      <c r="I15" t="s">
        <v>53</v>
      </c>
      <c r="J15" t="s">
        <v>53</v>
      </c>
      <c r="K15" t="s">
        <v>54</v>
      </c>
      <c r="L15" t="s">
        <v>53</v>
      </c>
      <c r="V15" t="s">
        <v>57</v>
      </c>
      <c r="W15" t="s">
        <v>53</v>
      </c>
      <c r="X15" t="s">
        <v>53</v>
      </c>
      <c r="Y15" t="s">
        <v>53</v>
      </c>
      <c r="AA15" t="s">
        <v>53</v>
      </c>
      <c r="AF15" s="9" t="s">
        <v>56</v>
      </c>
      <c r="AG15" s="9">
        <f t="shared" si="0"/>
        <v>14</v>
      </c>
      <c r="AH15" s="9">
        <f t="shared" si="1"/>
        <v>1</v>
      </c>
      <c r="AI15" s="10">
        <f t="shared" si="2"/>
        <v>93.333333333333329</v>
      </c>
      <c r="AJ15">
        <f t="shared" si="3"/>
        <v>0</v>
      </c>
      <c r="AK15">
        <f t="shared" si="4"/>
        <v>1</v>
      </c>
    </row>
    <row r="16" spans="1:37">
      <c r="A16" t="s">
        <v>58</v>
      </c>
      <c r="B16" t="s">
        <v>53</v>
      </c>
      <c r="C16" t="s">
        <v>53</v>
      </c>
      <c r="D16" t="s">
        <v>54</v>
      </c>
      <c r="E16" t="s">
        <v>53</v>
      </c>
      <c r="F16" t="s">
        <v>53</v>
      </c>
      <c r="G16" t="s">
        <v>53</v>
      </c>
      <c r="H16" t="s">
        <v>53</v>
      </c>
      <c r="I16" t="s">
        <v>53</v>
      </c>
      <c r="J16" t="s">
        <v>53</v>
      </c>
      <c r="K16" t="s">
        <v>53</v>
      </c>
      <c r="L16" t="s">
        <v>53</v>
      </c>
      <c r="V16" s="11" t="s">
        <v>53</v>
      </c>
      <c r="W16" t="s">
        <v>53</v>
      </c>
      <c r="X16" t="s">
        <v>53</v>
      </c>
      <c r="Y16" t="s">
        <v>53</v>
      </c>
      <c r="AA16" t="s">
        <v>54</v>
      </c>
      <c r="AF16" t="s">
        <v>58</v>
      </c>
      <c r="AG16">
        <f t="shared" si="0"/>
        <v>14</v>
      </c>
      <c r="AH16">
        <f t="shared" si="1"/>
        <v>2</v>
      </c>
      <c r="AI16" s="8">
        <f t="shared" si="2"/>
        <v>87.5</v>
      </c>
      <c r="AJ16">
        <f t="shared" si="3"/>
        <v>0</v>
      </c>
      <c r="AK16">
        <f t="shared" si="4"/>
        <v>0</v>
      </c>
    </row>
    <row r="17" spans="1:37">
      <c r="A17" t="s">
        <v>59</v>
      </c>
      <c r="B17" t="s">
        <v>53</v>
      </c>
      <c r="C17" t="s">
        <v>53</v>
      </c>
      <c r="D17" t="s">
        <v>53</v>
      </c>
      <c r="E17" t="s">
        <v>53</v>
      </c>
      <c r="F17" t="s">
        <v>53</v>
      </c>
      <c r="G17" t="s">
        <v>53</v>
      </c>
      <c r="H17" t="s">
        <v>53</v>
      </c>
      <c r="I17" t="s">
        <v>53</v>
      </c>
      <c r="J17" t="s">
        <v>53</v>
      </c>
      <c r="K17" t="s">
        <v>53</v>
      </c>
      <c r="L17" t="s">
        <v>53</v>
      </c>
      <c r="V17" s="11" t="s">
        <v>53</v>
      </c>
      <c r="W17" t="s">
        <v>53</v>
      </c>
      <c r="X17" t="s">
        <v>53</v>
      </c>
      <c r="Y17" t="s">
        <v>53</v>
      </c>
      <c r="AA17" t="s">
        <v>53</v>
      </c>
      <c r="AF17" s="9" t="s">
        <v>59</v>
      </c>
      <c r="AG17" s="9">
        <f t="shared" si="0"/>
        <v>16</v>
      </c>
      <c r="AH17" s="9">
        <f t="shared" si="1"/>
        <v>0</v>
      </c>
      <c r="AI17" s="10">
        <f t="shared" si="2"/>
        <v>100</v>
      </c>
      <c r="AJ17">
        <f t="shared" si="3"/>
        <v>0</v>
      </c>
      <c r="AK17">
        <f t="shared" si="4"/>
        <v>0</v>
      </c>
    </row>
    <row r="18" spans="1:37">
      <c r="A18" t="s">
        <v>60</v>
      </c>
      <c r="B18" t="s">
        <v>53</v>
      </c>
      <c r="C18" t="s">
        <v>53</v>
      </c>
      <c r="D18" t="s">
        <v>53</v>
      </c>
      <c r="E18" t="s">
        <v>53</v>
      </c>
      <c r="F18" t="s">
        <v>53</v>
      </c>
      <c r="G18" t="s">
        <v>53</v>
      </c>
      <c r="H18" t="s">
        <v>53</v>
      </c>
      <c r="I18" s="19" t="s">
        <v>53</v>
      </c>
      <c r="J18" s="19" t="s">
        <v>53</v>
      </c>
      <c r="K18" s="19" t="s">
        <v>53</v>
      </c>
      <c r="L18" s="19" t="s">
        <v>53</v>
      </c>
      <c r="M18" s="19"/>
      <c r="N18" s="19"/>
      <c r="O18" s="19"/>
      <c r="P18" s="19"/>
      <c r="Q18" s="19"/>
      <c r="R18" s="19"/>
      <c r="S18" s="19"/>
      <c r="T18" s="19"/>
      <c r="U18" s="19"/>
      <c r="V18" s="19" t="s">
        <v>53</v>
      </c>
      <c r="W18" s="19" t="s">
        <v>53</v>
      </c>
      <c r="X18" s="19" t="s">
        <v>53</v>
      </c>
      <c r="Y18" s="19" t="s">
        <v>53</v>
      </c>
      <c r="Z18" s="19"/>
      <c r="AA18" s="19" t="s">
        <v>53</v>
      </c>
      <c r="AB18" s="19"/>
      <c r="AC18" s="19"/>
      <c r="AF18" s="5" t="s">
        <v>60</v>
      </c>
      <c r="AG18">
        <f t="shared" si="0"/>
        <v>16</v>
      </c>
      <c r="AH18">
        <f t="shared" si="1"/>
        <v>0</v>
      </c>
      <c r="AI18" s="8">
        <f t="shared" si="2"/>
        <v>100</v>
      </c>
      <c r="AJ18">
        <f t="shared" si="3"/>
        <v>0</v>
      </c>
      <c r="AK18">
        <f t="shared" si="4"/>
        <v>0</v>
      </c>
    </row>
    <row r="19" spans="1:37" ht="17">
      <c r="A19" t="s">
        <v>61</v>
      </c>
      <c r="B19" t="s">
        <v>53</v>
      </c>
      <c r="C19" t="s">
        <v>53</v>
      </c>
      <c r="D19" t="s">
        <v>53</v>
      </c>
      <c r="E19" t="s">
        <v>53</v>
      </c>
      <c r="F19" t="s">
        <v>53</v>
      </c>
      <c r="G19" t="s">
        <v>53</v>
      </c>
      <c r="H19" t="s">
        <v>53</v>
      </c>
      <c r="I19" s="19" t="s">
        <v>53</v>
      </c>
      <c r="J19" s="19" t="s">
        <v>54</v>
      </c>
      <c r="K19" s="19" t="s">
        <v>53</v>
      </c>
      <c r="L19" s="19" t="s">
        <v>53</v>
      </c>
      <c r="M19" s="19"/>
      <c r="N19" s="19"/>
      <c r="O19" s="19"/>
      <c r="P19" s="19"/>
      <c r="Q19" s="19"/>
      <c r="R19" s="19"/>
      <c r="S19" s="19"/>
      <c r="T19" s="19"/>
      <c r="U19" s="19"/>
      <c r="V19" s="19" t="s">
        <v>53</v>
      </c>
      <c r="W19" s="19" t="s">
        <v>57</v>
      </c>
      <c r="X19" s="19" t="s">
        <v>53</v>
      </c>
      <c r="Y19" s="19" t="s">
        <v>53</v>
      </c>
      <c r="Z19" s="19"/>
      <c r="AA19" s="19" t="s">
        <v>54</v>
      </c>
      <c r="AB19" s="19"/>
      <c r="AC19" s="19"/>
      <c r="AF19" s="12" t="s">
        <v>61</v>
      </c>
      <c r="AG19" s="12">
        <f t="shared" si="0"/>
        <v>13</v>
      </c>
      <c r="AH19" s="12">
        <f t="shared" si="1"/>
        <v>2</v>
      </c>
      <c r="AI19" s="13">
        <f t="shared" si="2"/>
        <v>86.666666666666671</v>
      </c>
      <c r="AJ19">
        <f t="shared" si="3"/>
        <v>0</v>
      </c>
      <c r="AK19">
        <f t="shared" si="4"/>
        <v>1</v>
      </c>
    </row>
    <row r="20" spans="1:37">
      <c r="A20" t="s">
        <v>62</v>
      </c>
      <c r="B20" s="19" t="s">
        <v>57</v>
      </c>
      <c r="C20" s="19" t="s">
        <v>57</v>
      </c>
      <c r="D20" s="19" t="s">
        <v>57</v>
      </c>
      <c r="E20" s="19" t="s">
        <v>57</v>
      </c>
      <c r="F20" s="19" t="s">
        <v>57</v>
      </c>
      <c r="G20" s="19" t="s">
        <v>57</v>
      </c>
      <c r="H20" s="19" t="s">
        <v>57</v>
      </c>
      <c r="I20" s="19" t="s">
        <v>57</v>
      </c>
      <c r="J20" s="19" t="s">
        <v>57</v>
      </c>
      <c r="K20" s="19" t="s">
        <v>57</v>
      </c>
      <c r="L20" s="19" t="s">
        <v>57</v>
      </c>
      <c r="M20" s="19" t="s">
        <v>57</v>
      </c>
      <c r="N20" s="19" t="s">
        <v>57</v>
      </c>
      <c r="O20" s="19" t="s">
        <v>57</v>
      </c>
      <c r="P20" s="19" t="s">
        <v>57</v>
      </c>
      <c r="Q20" s="19" t="s">
        <v>57</v>
      </c>
      <c r="R20" s="19" t="s">
        <v>57</v>
      </c>
      <c r="S20" s="19" t="s">
        <v>57</v>
      </c>
      <c r="T20" s="19" t="s">
        <v>57</v>
      </c>
      <c r="U20" s="19" t="s">
        <v>57</v>
      </c>
      <c r="V20" s="19" t="s">
        <v>57</v>
      </c>
      <c r="W20" s="19" t="s">
        <v>57</v>
      </c>
      <c r="X20" s="19" t="s">
        <v>57</v>
      </c>
      <c r="Y20" s="19" t="s">
        <v>57</v>
      </c>
      <c r="Z20" s="19"/>
      <c r="AA20" s="19" t="s">
        <v>57</v>
      </c>
      <c r="AB20" s="19"/>
      <c r="AC20" s="19"/>
      <c r="AF20" t="s">
        <v>62</v>
      </c>
      <c r="AG20">
        <f t="shared" si="0"/>
        <v>0</v>
      </c>
      <c r="AH20">
        <f t="shared" si="1"/>
        <v>0</v>
      </c>
      <c r="AI20" s="8" t="e">
        <f t="shared" si="2"/>
        <v>#DIV/0!</v>
      </c>
      <c r="AJ20">
        <f t="shared" si="3"/>
        <v>0</v>
      </c>
      <c r="AK20">
        <f t="shared" si="4"/>
        <v>25</v>
      </c>
    </row>
    <row r="21" spans="1:37">
      <c r="A21" t="s">
        <v>63</v>
      </c>
      <c r="B21" t="s">
        <v>53</v>
      </c>
      <c r="C21" t="s">
        <v>53</v>
      </c>
      <c r="D21" t="s">
        <v>53</v>
      </c>
      <c r="E21" t="s">
        <v>53</v>
      </c>
      <c r="F21" t="s">
        <v>53</v>
      </c>
      <c r="G21" t="s">
        <v>53</v>
      </c>
      <c r="H21" t="s">
        <v>53</v>
      </c>
      <c r="I21" s="19" t="s">
        <v>53</v>
      </c>
      <c r="J21" s="19" t="s">
        <v>54</v>
      </c>
      <c r="K21" s="19" t="s">
        <v>53</v>
      </c>
      <c r="L21" s="19" t="s">
        <v>53</v>
      </c>
      <c r="M21" s="19"/>
      <c r="N21" s="19"/>
      <c r="O21" s="19"/>
      <c r="P21" s="19"/>
      <c r="Q21" s="19"/>
      <c r="R21" s="19"/>
      <c r="S21" s="19"/>
      <c r="T21" s="19"/>
      <c r="U21" s="19"/>
      <c r="V21" s="19" t="s">
        <v>53</v>
      </c>
      <c r="W21" s="19" t="s">
        <v>53</v>
      </c>
      <c r="X21" s="19" t="s">
        <v>53</v>
      </c>
      <c r="Y21" s="19" t="s">
        <v>53</v>
      </c>
      <c r="Z21" s="19"/>
      <c r="AA21" s="19" t="s">
        <v>53</v>
      </c>
      <c r="AB21" s="19"/>
      <c r="AC21" s="19"/>
      <c r="AF21" s="9" t="s">
        <v>63</v>
      </c>
      <c r="AG21" s="9">
        <f t="shared" si="0"/>
        <v>15</v>
      </c>
      <c r="AH21" s="9">
        <f t="shared" si="1"/>
        <v>1</v>
      </c>
      <c r="AI21" s="10">
        <f t="shared" si="2"/>
        <v>93.75</v>
      </c>
      <c r="AJ21">
        <f t="shared" si="3"/>
        <v>0</v>
      </c>
      <c r="AK21">
        <f t="shared" si="4"/>
        <v>0</v>
      </c>
    </row>
    <row r="22" spans="1:37">
      <c r="A22" t="s">
        <v>64</v>
      </c>
      <c r="B22" t="s">
        <v>55</v>
      </c>
      <c r="C22" t="s">
        <v>53</v>
      </c>
      <c r="D22" t="s">
        <v>53</v>
      </c>
      <c r="E22" t="s">
        <v>53</v>
      </c>
      <c r="F22" t="s">
        <v>53</v>
      </c>
      <c r="G22" t="s">
        <v>55</v>
      </c>
      <c r="H22" t="s">
        <v>53</v>
      </c>
      <c r="I22" s="19" t="s">
        <v>53</v>
      </c>
      <c r="J22" s="19" t="s">
        <v>53</v>
      </c>
      <c r="K22" s="19" t="s">
        <v>54</v>
      </c>
      <c r="L22" s="19" t="s">
        <v>53</v>
      </c>
      <c r="M22" s="19"/>
      <c r="N22" s="19"/>
      <c r="O22" s="19"/>
      <c r="P22" s="19"/>
      <c r="Q22" s="19"/>
      <c r="R22" s="19"/>
      <c r="S22" s="19"/>
      <c r="T22" s="19"/>
      <c r="U22" s="19"/>
      <c r="V22" s="19" t="s">
        <v>53</v>
      </c>
      <c r="W22" s="19" t="s">
        <v>53</v>
      </c>
      <c r="X22" s="19" t="s">
        <v>54</v>
      </c>
      <c r="Y22" s="19" t="s">
        <v>53</v>
      </c>
      <c r="Z22" s="19"/>
      <c r="AA22" s="19" t="s">
        <v>54</v>
      </c>
      <c r="AB22" s="19"/>
      <c r="AC22" s="19"/>
      <c r="AF22" s="5" t="s">
        <v>64</v>
      </c>
      <c r="AG22">
        <f t="shared" si="0"/>
        <v>11</v>
      </c>
      <c r="AH22">
        <f t="shared" si="1"/>
        <v>3</v>
      </c>
      <c r="AI22" s="8">
        <f t="shared" si="2"/>
        <v>78.571428571428569</v>
      </c>
      <c r="AJ22">
        <f t="shared" si="3"/>
        <v>2</v>
      </c>
      <c r="AK22">
        <f t="shared" si="4"/>
        <v>0</v>
      </c>
    </row>
    <row r="23" spans="1:37">
      <c r="A23" t="s">
        <v>65</v>
      </c>
      <c r="B23" t="s">
        <v>55</v>
      </c>
      <c r="C23" t="s">
        <v>54</v>
      </c>
      <c r="D23" t="s">
        <v>53</v>
      </c>
      <c r="E23" t="s">
        <v>54</v>
      </c>
      <c r="F23" t="s">
        <v>54</v>
      </c>
      <c r="G23" t="s">
        <v>54</v>
      </c>
      <c r="H23" t="s">
        <v>53</v>
      </c>
      <c r="I23" s="19" t="s">
        <v>53</v>
      </c>
      <c r="J23" s="19" t="s">
        <v>54</v>
      </c>
      <c r="K23" s="19" t="s">
        <v>53</v>
      </c>
      <c r="L23" s="19" t="s">
        <v>53</v>
      </c>
      <c r="M23" s="19"/>
      <c r="N23" s="19"/>
      <c r="O23" s="19"/>
      <c r="P23" s="19"/>
      <c r="Q23" s="19"/>
      <c r="R23" s="19"/>
      <c r="S23" s="19"/>
      <c r="T23" s="19"/>
      <c r="U23" s="19"/>
      <c r="V23" s="19" t="s">
        <v>54</v>
      </c>
      <c r="W23" s="19" t="s">
        <v>53</v>
      </c>
      <c r="X23" s="19" t="s">
        <v>53</v>
      </c>
      <c r="Y23" s="19" t="s">
        <v>54</v>
      </c>
      <c r="Z23" s="19"/>
      <c r="AA23" s="19" t="s">
        <v>53</v>
      </c>
      <c r="AB23" s="19"/>
      <c r="AC23" s="19"/>
      <c r="AF23" s="5" t="s">
        <v>65</v>
      </c>
      <c r="AG23" s="9">
        <f t="shared" si="0"/>
        <v>8</v>
      </c>
      <c r="AH23" s="9">
        <f t="shared" si="1"/>
        <v>7</v>
      </c>
      <c r="AI23" s="10">
        <f t="shared" si="2"/>
        <v>53.333333333333336</v>
      </c>
      <c r="AJ23">
        <f t="shared" si="3"/>
        <v>1</v>
      </c>
      <c r="AK23">
        <f t="shared" si="4"/>
        <v>0</v>
      </c>
    </row>
    <row r="24" spans="1:37">
      <c r="A24" t="s">
        <v>66</v>
      </c>
      <c r="B24" t="s">
        <v>57</v>
      </c>
      <c r="C24" t="s">
        <v>57</v>
      </c>
      <c r="D24" t="s">
        <v>57</v>
      </c>
      <c r="E24" t="s">
        <v>57</v>
      </c>
      <c r="F24" t="s">
        <v>57</v>
      </c>
      <c r="G24" t="s">
        <v>57</v>
      </c>
      <c r="H24" t="s">
        <v>57</v>
      </c>
      <c r="I24" s="19" t="s">
        <v>57</v>
      </c>
      <c r="J24" s="19" t="s">
        <v>57</v>
      </c>
      <c r="K24" s="19" t="s">
        <v>57</v>
      </c>
      <c r="L24" s="19" t="s">
        <v>57</v>
      </c>
      <c r="M24" s="19"/>
      <c r="N24" s="19"/>
      <c r="O24" s="19"/>
      <c r="P24" s="19"/>
      <c r="Q24" s="19"/>
      <c r="R24" s="19"/>
      <c r="S24" s="19"/>
      <c r="T24" s="19"/>
      <c r="U24" s="19"/>
      <c r="V24" s="19" t="s">
        <v>53</v>
      </c>
      <c r="W24" s="19" t="s">
        <v>57</v>
      </c>
      <c r="X24" s="19" t="s">
        <v>57</v>
      </c>
      <c r="Y24" s="19" t="s">
        <v>57</v>
      </c>
      <c r="Z24" s="19"/>
      <c r="AA24" s="19" t="s">
        <v>57</v>
      </c>
      <c r="AB24" s="19"/>
      <c r="AC24" s="19"/>
      <c r="AF24" t="s">
        <v>66</v>
      </c>
      <c r="AG24">
        <f t="shared" si="0"/>
        <v>1</v>
      </c>
      <c r="AH24">
        <f t="shared" si="1"/>
        <v>0</v>
      </c>
      <c r="AI24" s="8">
        <f t="shared" si="2"/>
        <v>100</v>
      </c>
      <c r="AJ24">
        <f t="shared" si="3"/>
        <v>0</v>
      </c>
      <c r="AK24">
        <f t="shared" si="4"/>
        <v>15</v>
      </c>
    </row>
    <row r="25" spans="1:37">
      <c r="A25" t="s">
        <v>67</v>
      </c>
      <c r="B25" t="s">
        <v>57</v>
      </c>
      <c r="C25" t="s">
        <v>57</v>
      </c>
      <c r="D25" t="s">
        <v>57</v>
      </c>
      <c r="E25" t="s">
        <v>57</v>
      </c>
      <c r="F25" t="s">
        <v>57</v>
      </c>
      <c r="G25" t="s">
        <v>57</v>
      </c>
      <c r="H25" t="s">
        <v>57</v>
      </c>
      <c r="I25" s="19" t="s">
        <v>57</v>
      </c>
      <c r="J25" s="19" t="s">
        <v>57</v>
      </c>
      <c r="K25" s="19" t="s">
        <v>57</v>
      </c>
      <c r="L25" s="19" t="s">
        <v>57</v>
      </c>
      <c r="M25" s="19"/>
      <c r="N25" s="19"/>
      <c r="O25" s="19"/>
      <c r="P25" s="19"/>
      <c r="Q25" s="19"/>
      <c r="R25" s="19"/>
      <c r="S25" s="19"/>
      <c r="T25" s="19"/>
      <c r="U25" s="19"/>
      <c r="V25" s="19" t="s">
        <v>57</v>
      </c>
      <c r="W25" s="19" t="s">
        <v>57</v>
      </c>
      <c r="X25" s="19" t="s">
        <v>57</v>
      </c>
      <c r="Y25" s="19" t="s">
        <v>57</v>
      </c>
      <c r="Z25" s="19"/>
      <c r="AA25" s="19" t="s">
        <v>57</v>
      </c>
      <c r="AB25" s="19"/>
      <c r="AC25" s="19"/>
      <c r="AF25" s="9" t="s">
        <v>67</v>
      </c>
      <c r="AG25" s="9">
        <f t="shared" si="0"/>
        <v>0</v>
      </c>
      <c r="AH25" s="9">
        <f t="shared" si="1"/>
        <v>0</v>
      </c>
      <c r="AI25" s="10" t="e">
        <f t="shared" si="2"/>
        <v>#DIV/0!</v>
      </c>
      <c r="AJ25">
        <f t="shared" si="3"/>
        <v>0</v>
      </c>
      <c r="AK25">
        <f t="shared" si="4"/>
        <v>16</v>
      </c>
    </row>
    <row r="26" spans="1:37">
      <c r="A26" t="s">
        <v>68</v>
      </c>
      <c r="B26" t="s">
        <v>54</v>
      </c>
      <c r="C26" t="s">
        <v>54</v>
      </c>
      <c r="D26" t="s">
        <v>54</v>
      </c>
      <c r="E26" t="s">
        <v>54</v>
      </c>
      <c r="F26" t="s">
        <v>54</v>
      </c>
      <c r="G26" t="s">
        <v>54</v>
      </c>
      <c r="H26" t="s">
        <v>54</v>
      </c>
      <c r="I26" s="19" t="s">
        <v>53</v>
      </c>
      <c r="J26" s="19" t="s">
        <v>54</v>
      </c>
      <c r="K26" s="19" t="s">
        <v>53</v>
      </c>
      <c r="L26" s="19" t="s">
        <v>54</v>
      </c>
      <c r="M26" s="19"/>
      <c r="N26" s="19"/>
      <c r="O26" s="19"/>
      <c r="P26" s="19"/>
      <c r="Q26" s="19"/>
      <c r="R26" s="19"/>
      <c r="S26" s="19"/>
      <c r="T26" s="19"/>
      <c r="U26" s="19"/>
      <c r="V26" s="19" t="s">
        <v>54</v>
      </c>
      <c r="W26" s="19" t="s">
        <v>53</v>
      </c>
      <c r="X26" s="19" t="s">
        <v>53</v>
      </c>
      <c r="Y26" s="19" t="s">
        <v>53</v>
      </c>
      <c r="Z26" s="19"/>
      <c r="AA26" s="19" t="s">
        <v>54</v>
      </c>
      <c r="AB26" s="19"/>
      <c r="AC26" s="19"/>
      <c r="AF26" t="s">
        <v>68</v>
      </c>
      <c r="AG26">
        <f t="shared" si="0"/>
        <v>5</v>
      </c>
      <c r="AH26">
        <f t="shared" si="1"/>
        <v>11</v>
      </c>
      <c r="AI26" s="8">
        <f t="shared" si="2"/>
        <v>31.25</v>
      </c>
      <c r="AJ26">
        <f t="shared" si="3"/>
        <v>0</v>
      </c>
      <c r="AK26">
        <f t="shared" si="4"/>
        <v>0</v>
      </c>
    </row>
    <row r="27" spans="1:37">
      <c r="A27" t="s">
        <v>69</v>
      </c>
      <c r="B27" t="s">
        <v>54</v>
      </c>
      <c r="C27" t="s">
        <v>54</v>
      </c>
      <c r="D27" t="s">
        <v>53</v>
      </c>
      <c r="E27" t="s">
        <v>53</v>
      </c>
      <c r="F27" t="s">
        <v>53</v>
      </c>
      <c r="G27" t="s">
        <v>53</v>
      </c>
      <c r="H27" t="s">
        <v>54</v>
      </c>
      <c r="I27" s="19" t="s">
        <v>54</v>
      </c>
      <c r="J27" s="19" t="s">
        <v>53</v>
      </c>
      <c r="K27" s="19" t="s">
        <v>54</v>
      </c>
      <c r="L27" s="19" t="s">
        <v>53</v>
      </c>
      <c r="M27" s="19"/>
      <c r="N27" s="19"/>
      <c r="O27" s="19"/>
      <c r="P27" s="19"/>
      <c r="Q27" s="19"/>
      <c r="R27" s="19"/>
      <c r="S27" s="19"/>
      <c r="T27" s="19"/>
      <c r="U27" s="19"/>
      <c r="V27" s="19" t="s">
        <v>57</v>
      </c>
      <c r="W27" s="19" t="s">
        <v>53</v>
      </c>
      <c r="X27" s="19" t="s">
        <v>54</v>
      </c>
      <c r="Y27" s="19" t="s">
        <v>53</v>
      </c>
      <c r="Z27" s="19"/>
      <c r="AA27" s="19" t="s">
        <v>54</v>
      </c>
      <c r="AB27" s="19"/>
      <c r="AC27" s="19"/>
      <c r="AF27" s="9" t="s">
        <v>69</v>
      </c>
      <c r="AG27" s="9">
        <f t="shared" si="0"/>
        <v>8</v>
      </c>
      <c r="AH27" s="9">
        <f t="shared" si="1"/>
        <v>7</v>
      </c>
      <c r="AI27" s="10">
        <f t="shared" si="2"/>
        <v>53.333333333333336</v>
      </c>
      <c r="AJ27">
        <f t="shared" si="3"/>
        <v>0</v>
      </c>
      <c r="AK27">
        <f t="shared" si="4"/>
        <v>1</v>
      </c>
    </row>
    <row r="28" spans="1:37">
      <c r="A28" t="s">
        <v>70</v>
      </c>
      <c r="B28" t="s">
        <v>57</v>
      </c>
      <c r="C28" t="s">
        <v>57</v>
      </c>
      <c r="D28" t="s">
        <v>57</v>
      </c>
      <c r="E28" t="s">
        <v>57</v>
      </c>
      <c r="F28" t="s">
        <v>57</v>
      </c>
      <c r="G28" t="s">
        <v>57</v>
      </c>
      <c r="H28" t="s">
        <v>57</v>
      </c>
      <c r="I28" s="19" t="s">
        <v>57</v>
      </c>
      <c r="J28" s="19" t="s">
        <v>57</v>
      </c>
      <c r="K28" s="19" t="s">
        <v>57</v>
      </c>
      <c r="L28" s="19" t="s">
        <v>57</v>
      </c>
      <c r="M28" s="19"/>
      <c r="N28" s="19"/>
      <c r="O28" s="19"/>
      <c r="P28" s="19"/>
      <c r="Q28" s="19"/>
      <c r="R28" s="19"/>
      <c r="S28" s="19"/>
      <c r="T28" s="19"/>
      <c r="U28" s="19"/>
      <c r="V28" s="19" t="s">
        <v>57</v>
      </c>
      <c r="W28" s="19" t="s">
        <v>57</v>
      </c>
      <c r="X28" s="19" t="s">
        <v>57</v>
      </c>
      <c r="Y28" s="19" t="s">
        <v>57</v>
      </c>
      <c r="Z28" s="19"/>
      <c r="AA28" s="19" t="s">
        <v>57</v>
      </c>
      <c r="AB28" s="19"/>
      <c r="AC28" s="19"/>
      <c r="AF28" t="s">
        <v>70</v>
      </c>
      <c r="AG28">
        <f t="shared" si="0"/>
        <v>0</v>
      </c>
      <c r="AH28">
        <f t="shared" si="1"/>
        <v>0</v>
      </c>
      <c r="AI28" s="8" t="s">
        <v>71</v>
      </c>
      <c r="AJ28">
        <f t="shared" si="3"/>
        <v>0</v>
      </c>
      <c r="AK28">
        <f t="shared" si="4"/>
        <v>16</v>
      </c>
    </row>
    <row r="29" spans="1:37">
      <c r="A29" t="s">
        <v>72</v>
      </c>
      <c r="B29" t="s">
        <v>57</v>
      </c>
      <c r="C29" t="s">
        <v>57</v>
      </c>
      <c r="D29" t="s">
        <v>57</v>
      </c>
      <c r="E29" t="s">
        <v>57</v>
      </c>
      <c r="F29" t="s">
        <v>54</v>
      </c>
      <c r="G29" t="s">
        <v>54</v>
      </c>
      <c r="H29" t="s">
        <v>54</v>
      </c>
      <c r="I29" s="19" t="s">
        <v>57</v>
      </c>
      <c r="J29" s="19" t="s">
        <v>54</v>
      </c>
      <c r="K29" s="19" t="s">
        <v>57</v>
      </c>
      <c r="L29" s="19" t="s">
        <v>54</v>
      </c>
      <c r="M29" s="19"/>
      <c r="N29" s="19"/>
      <c r="O29" s="19"/>
      <c r="P29" s="19"/>
      <c r="Q29" s="19"/>
      <c r="R29" s="19"/>
      <c r="S29" s="19"/>
      <c r="T29" s="19"/>
      <c r="U29" s="19"/>
      <c r="V29" s="19" t="s">
        <v>53</v>
      </c>
      <c r="W29" s="19" t="s">
        <v>54</v>
      </c>
      <c r="X29" s="19" t="s">
        <v>53</v>
      </c>
      <c r="Y29" s="19" t="s">
        <v>55</v>
      </c>
      <c r="Z29" s="19"/>
      <c r="AA29" s="19" t="s">
        <v>54</v>
      </c>
      <c r="AB29" s="19"/>
      <c r="AC29" s="19"/>
      <c r="AF29" s="9" t="s">
        <v>72</v>
      </c>
      <c r="AG29" s="9">
        <f t="shared" si="0"/>
        <v>2</v>
      </c>
      <c r="AH29" s="9">
        <f t="shared" si="1"/>
        <v>7</v>
      </c>
      <c r="AI29" s="10">
        <f xml:space="preserve"> AG29/(AG29+AH29)*100</f>
        <v>22.222222222222221</v>
      </c>
      <c r="AJ29">
        <f t="shared" si="3"/>
        <v>1</v>
      </c>
      <c r="AK29">
        <f t="shared" si="4"/>
        <v>6</v>
      </c>
    </row>
    <row r="30" spans="1:37">
      <c r="A30" t="s">
        <v>73</v>
      </c>
      <c r="B30" t="s">
        <v>55</v>
      </c>
      <c r="C30" t="s">
        <v>53</v>
      </c>
      <c r="D30" t="s">
        <v>54</v>
      </c>
      <c r="E30" t="s">
        <v>54</v>
      </c>
      <c r="F30" t="s">
        <v>54</v>
      </c>
      <c r="G30" t="s">
        <v>54</v>
      </c>
      <c r="H30" t="s">
        <v>54</v>
      </c>
      <c r="I30" s="19" t="s">
        <v>54</v>
      </c>
      <c r="J30" s="19" t="s">
        <v>54</v>
      </c>
      <c r="K30" s="19" t="s">
        <v>54</v>
      </c>
      <c r="L30" s="19" t="s">
        <v>53</v>
      </c>
      <c r="V30" s="19" t="s">
        <v>54</v>
      </c>
      <c r="W30" s="19" t="s">
        <v>54</v>
      </c>
      <c r="X30" s="19" t="s">
        <v>53</v>
      </c>
      <c r="Y30" s="19" t="s">
        <v>54</v>
      </c>
      <c r="AA30" s="19" t="s">
        <v>54</v>
      </c>
      <c r="AF30" t="s">
        <v>73</v>
      </c>
      <c r="AG30">
        <f t="shared" si="0"/>
        <v>3</v>
      </c>
      <c r="AH30">
        <f t="shared" si="1"/>
        <v>12</v>
      </c>
      <c r="AI30" s="8">
        <f xml:space="preserve"> AG30/(AG30+AH30)*100</f>
        <v>20</v>
      </c>
      <c r="AJ30">
        <f t="shared" si="3"/>
        <v>1</v>
      </c>
      <c r="AK30">
        <f t="shared" si="4"/>
        <v>0</v>
      </c>
    </row>
    <row r="31" spans="1:37">
      <c r="A31" t="s">
        <v>74</v>
      </c>
      <c r="B31" t="s">
        <v>54</v>
      </c>
      <c r="C31" t="s">
        <v>53</v>
      </c>
      <c r="D31" t="s">
        <v>54</v>
      </c>
      <c r="E31" t="s">
        <v>53</v>
      </c>
      <c r="F31" t="s">
        <v>57</v>
      </c>
      <c r="G31" t="s">
        <v>54</v>
      </c>
      <c r="H31" t="s">
        <v>53</v>
      </c>
      <c r="I31" s="19" t="s">
        <v>53</v>
      </c>
      <c r="J31" s="19" t="s">
        <v>57</v>
      </c>
      <c r="K31" s="19" t="s">
        <v>53</v>
      </c>
      <c r="L31" s="19" t="s">
        <v>57</v>
      </c>
      <c r="V31" s="19" t="s">
        <v>57</v>
      </c>
      <c r="W31" s="19" t="s">
        <v>53</v>
      </c>
      <c r="X31" s="19" t="s">
        <v>57</v>
      </c>
      <c r="Y31" s="19" t="s">
        <v>57</v>
      </c>
      <c r="AA31" s="19" t="s">
        <v>53</v>
      </c>
      <c r="AF31" s="9" t="s">
        <v>74</v>
      </c>
      <c r="AG31" s="9">
        <f t="shared" si="0"/>
        <v>7</v>
      </c>
      <c r="AH31" s="9">
        <f t="shared" si="1"/>
        <v>3</v>
      </c>
      <c r="AI31" s="10">
        <f xml:space="preserve"> AG31/(AG31+AH31)*100</f>
        <v>70</v>
      </c>
      <c r="AJ31">
        <f t="shared" si="3"/>
        <v>0</v>
      </c>
      <c r="AK31">
        <f t="shared" si="4"/>
        <v>6</v>
      </c>
    </row>
    <row r="32" spans="1:37">
      <c r="A32" s="14" t="s">
        <v>75</v>
      </c>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E32" t="s">
        <v>76</v>
      </c>
      <c r="AF32" t="s">
        <v>76</v>
      </c>
      <c r="AG32">
        <f xml:space="preserve"> SUM(AG14:AG31)</f>
        <v>149</v>
      </c>
      <c r="AH32">
        <f xml:space="preserve"> SUM(AH14:AH31)</f>
        <v>56</v>
      </c>
      <c r="AI32" s="8">
        <f xml:space="preserve"> AG32/(AG32+AH32)*100</f>
        <v>72.682926829268297</v>
      </c>
    </row>
    <row r="33" spans="1:31">
      <c r="A33" t="s">
        <v>44</v>
      </c>
      <c r="AD33">
        <f xml:space="preserve"> SUM(B33:AC33)</f>
        <v>0</v>
      </c>
    </row>
    <row r="34" spans="1:31">
      <c r="A34" t="s">
        <v>45</v>
      </c>
      <c r="AD34">
        <f xml:space="preserve"> SUM(B34:AC34)</f>
        <v>0</v>
      </c>
    </row>
    <row r="35" spans="1:31">
      <c r="A35" t="s">
        <v>48</v>
      </c>
      <c r="AD35">
        <f xml:space="preserve"> SUM(B35:AC35)</f>
        <v>0</v>
      </c>
    </row>
    <row r="36" spans="1:31">
      <c r="A36" t="s">
        <v>77</v>
      </c>
      <c r="AD36">
        <f xml:space="preserve"> SUM(B36:AC36)</f>
        <v>0</v>
      </c>
    </row>
    <row r="37" spans="1:31">
      <c r="A37" t="s">
        <v>78</v>
      </c>
      <c r="B37" s="15"/>
      <c r="C37" s="15"/>
      <c r="D37" s="15"/>
      <c r="E37" s="15"/>
      <c r="F37" s="15"/>
      <c r="G37" s="15"/>
      <c r="H37" s="15"/>
      <c r="I37" s="15"/>
      <c r="J37" s="15"/>
      <c r="K37" s="15"/>
      <c r="L37" s="15"/>
      <c r="V37" s="15"/>
      <c r="W37" s="15"/>
      <c r="X37" s="15"/>
      <c r="Y37" s="15"/>
      <c r="Z37" s="15"/>
      <c r="AA37" s="15"/>
      <c r="AB37" s="15"/>
      <c r="AC37" s="15"/>
      <c r="AD37" s="16" t="e">
        <f xml:space="preserve"> AD33/(AD33+AD34)*100</f>
        <v>#DIV/0!</v>
      </c>
      <c r="AE37" s="16"/>
    </row>
    <row r="38" spans="1:31">
      <c r="Z38" t="s">
        <v>110</v>
      </c>
      <c r="AB38" t="s">
        <v>110</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Z37"/>
  <sheetViews>
    <sheetView topLeftCell="A11" workbookViewId="0">
      <pane xSplit="1" topLeftCell="AR1" activePane="topRight" state="frozen"/>
      <selection activeCell="A12" sqref="A12"/>
      <selection pane="topRight" activeCell="AW26" sqref="AW26"/>
    </sheetView>
  </sheetViews>
  <sheetFormatPr baseColWidth="10" defaultRowHeight="16"/>
  <cols>
    <col min="1" max="1" width="33.5" customWidth="1"/>
    <col min="3" max="3" width="17.6640625" customWidth="1"/>
    <col min="12" max="12" width="9.33203125" customWidth="1"/>
    <col min="13" max="21" width="10.83203125" hidden="1" customWidth="1"/>
    <col min="45" max="45" width="5.33203125" customWidth="1"/>
    <col min="46" max="46" width="16.83203125" customWidth="1"/>
    <col min="47" max="47" width="12.83203125" bestFit="1" customWidth="1"/>
    <col min="48" max="48" width="16.1640625" bestFit="1" customWidth="1"/>
    <col min="49" max="49" width="25" bestFit="1" customWidth="1"/>
    <col min="50" max="50" width="16.1640625" customWidth="1"/>
    <col min="52" max="52" width="11.6640625" customWidth="1"/>
  </cols>
  <sheetData>
    <row r="1" spans="1:52">
      <c r="A1" t="s">
        <v>0</v>
      </c>
    </row>
    <row r="2" spans="1:52">
      <c r="A2" t="s">
        <v>1</v>
      </c>
    </row>
    <row r="4" spans="1:52">
      <c r="A4" t="s">
        <v>2</v>
      </c>
    </row>
    <row r="5" spans="1:52">
      <c r="A5" t="s">
        <v>3</v>
      </c>
    </row>
    <row r="6" spans="1:52" ht="190" customHeight="1">
      <c r="A6" s="1" t="s">
        <v>4</v>
      </c>
      <c r="C6" s="2" t="s">
        <v>5</v>
      </c>
    </row>
    <row r="8" spans="1:52">
      <c r="A8" t="s">
        <v>6</v>
      </c>
    </row>
    <row r="10" spans="1:52">
      <c r="A10" t="s">
        <v>7</v>
      </c>
    </row>
    <row r="11" spans="1:52">
      <c r="AU11" s="3" t="s">
        <v>8</v>
      </c>
    </row>
    <row r="12" spans="1:52" ht="34">
      <c r="A12" t="s">
        <v>9</v>
      </c>
      <c r="B12" t="s">
        <v>136</v>
      </c>
      <c r="C12" t="s">
        <v>135</v>
      </c>
      <c r="D12" t="s">
        <v>134</v>
      </c>
      <c r="E12" t="s">
        <v>133</v>
      </c>
      <c r="F12" s="4" t="s">
        <v>132</v>
      </c>
      <c r="G12" t="s">
        <v>131</v>
      </c>
      <c r="H12" t="s">
        <v>130</v>
      </c>
      <c r="I12" t="s">
        <v>129</v>
      </c>
      <c r="J12" t="s">
        <v>128</v>
      </c>
      <c r="K12" t="s">
        <v>19</v>
      </c>
      <c r="L12" t="s">
        <v>127</v>
      </c>
      <c r="V12" s="5" t="s">
        <v>126</v>
      </c>
      <c r="W12" t="s">
        <v>125</v>
      </c>
      <c r="X12" t="s">
        <v>124</v>
      </c>
      <c r="Y12" t="s">
        <v>123</v>
      </c>
      <c r="Z12" t="s">
        <v>122</v>
      </c>
      <c r="AA12" t="s">
        <v>121</v>
      </c>
      <c r="AB12" t="s">
        <v>120</v>
      </c>
      <c r="AC12" t="s">
        <v>119</v>
      </c>
      <c r="AD12" t="s">
        <v>118</v>
      </c>
      <c r="AH12" t="s">
        <v>117</v>
      </c>
      <c r="AI12" t="s">
        <v>116</v>
      </c>
      <c r="AJ12" t="s">
        <v>115</v>
      </c>
      <c r="AR12" s="6"/>
      <c r="AV12" t="s">
        <v>44</v>
      </c>
      <c r="AW12" t="s">
        <v>45</v>
      </c>
      <c r="AX12" s="7" t="s">
        <v>46</v>
      </c>
      <c r="AY12" t="s">
        <v>47</v>
      </c>
      <c r="AZ12" t="s">
        <v>48</v>
      </c>
    </row>
    <row r="13" spans="1:52">
      <c r="A13" t="s">
        <v>49</v>
      </c>
      <c r="B13" t="s">
        <v>50</v>
      </c>
      <c r="C13" t="s">
        <v>51</v>
      </c>
      <c r="D13" t="s">
        <v>50</v>
      </c>
      <c r="E13" t="s">
        <v>51</v>
      </c>
      <c r="F13" t="s">
        <v>50</v>
      </c>
      <c r="G13" t="s">
        <v>51</v>
      </c>
      <c r="H13" t="s">
        <v>50</v>
      </c>
      <c r="I13" t="s">
        <v>51</v>
      </c>
      <c r="J13" t="s">
        <v>50</v>
      </c>
      <c r="K13" t="s">
        <v>51</v>
      </c>
      <c r="L13" t="s">
        <v>50</v>
      </c>
      <c r="V13" t="s">
        <v>50</v>
      </c>
      <c r="W13" t="s">
        <v>51</v>
      </c>
      <c r="X13" t="s">
        <v>51</v>
      </c>
      <c r="Y13" t="s">
        <v>51</v>
      </c>
      <c r="Z13" t="s">
        <v>51</v>
      </c>
      <c r="AA13" t="s">
        <v>50</v>
      </c>
      <c r="AB13" t="s">
        <v>50</v>
      </c>
      <c r="AC13" t="s">
        <v>50</v>
      </c>
      <c r="AD13" t="s">
        <v>51</v>
      </c>
      <c r="AE13" t="s">
        <v>50</v>
      </c>
      <c r="AF13" t="s">
        <v>50</v>
      </c>
      <c r="AG13" t="s">
        <v>50</v>
      </c>
      <c r="AH13" t="s">
        <v>51</v>
      </c>
      <c r="AI13" t="s">
        <v>51</v>
      </c>
      <c r="AJ13" t="s">
        <v>51</v>
      </c>
      <c r="AK13" t="s">
        <v>51</v>
      </c>
      <c r="AL13" t="s">
        <v>51</v>
      </c>
      <c r="AM13" t="s">
        <v>51</v>
      </c>
      <c r="AN13" t="s">
        <v>51</v>
      </c>
      <c r="AO13" t="s">
        <v>51</v>
      </c>
      <c r="AP13" t="s">
        <v>51</v>
      </c>
      <c r="AQ13" t="s">
        <v>51</v>
      </c>
      <c r="AR13" t="s">
        <v>51</v>
      </c>
    </row>
    <row r="14" spans="1:52">
      <c r="A14" t="s">
        <v>52</v>
      </c>
      <c r="B14" t="s">
        <v>53</v>
      </c>
      <c r="C14" t="s">
        <v>53</v>
      </c>
      <c r="D14" t="s">
        <v>53</v>
      </c>
      <c r="E14" t="s">
        <v>53</v>
      </c>
      <c r="F14" t="s">
        <v>55</v>
      </c>
      <c r="G14" t="s">
        <v>53</v>
      </c>
      <c r="H14" t="s">
        <v>53</v>
      </c>
      <c r="I14" t="s">
        <v>53</v>
      </c>
      <c r="J14" t="s">
        <v>53</v>
      </c>
      <c r="K14" t="s">
        <v>53</v>
      </c>
      <c r="L14" t="s">
        <v>53</v>
      </c>
      <c r="V14" t="s">
        <v>53</v>
      </c>
      <c r="W14" t="s">
        <v>53</v>
      </c>
      <c r="X14" t="s">
        <v>53</v>
      </c>
      <c r="Y14" t="s">
        <v>53</v>
      </c>
      <c r="Z14" t="s">
        <v>53</v>
      </c>
      <c r="AA14" t="s">
        <v>53</v>
      </c>
      <c r="AB14" t="s">
        <v>53</v>
      </c>
      <c r="AC14" t="s">
        <v>53</v>
      </c>
      <c r="AD14" t="s">
        <v>53</v>
      </c>
      <c r="AH14" t="s">
        <v>53</v>
      </c>
      <c r="AI14" t="s">
        <v>53</v>
      </c>
      <c r="AJ14" t="s">
        <v>53</v>
      </c>
      <c r="AU14" t="s">
        <v>52</v>
      </c>
      <c r="AV14">
        <f t="shared" ref="AV14:AV31" si="0">COUNTIF(B14:AR14,"y")</f>
        <v>22</v>
      </c>
      <c r="AW14">
        <f t="shared" ref="AW14:AW31" si="1">COUNTIF(B14:AR14,"n")</f>
        <v>0</v>
      </c>
      <c r="AX14" s="8">
        <f t="shared" ref="AX14:AX27" si="2" xml:space="preserve"> AV14/(AV14+AW14)*100</f>
        <v>100</v>
      </c>
      <c r="AY14">
        <f t="shared" ref="AY14:AY31" si="3" xml:space="preserve"> COUNTIF(B14:AR14,"ok")</f>
        <v>1</v>
      </c>
      <c r="AZ14">
        <f t="shared" ref="AZ14:AZ31" si="4">COUNTIF(B14:AR14,"e")</f>
        <v>0</v>
      </c>
    </row>
    <row r="15" spans="1:52">
      <c r="A15" t="s">
        <v>56</v>
      </c>
      <c r="B15" t="s">
        <v>57</v>
      </c>
      <c r="C15" t="s">
        <v>53</v>
      </c>
      <c r="D15" t="s">
        <v>53</v>
      </c>
      <c r="E15" t="s">
        <v>53</v>
      </c>
      <c r="F15" t="s">
        <v>57</v>
      </c>
      <c r="G15" t="s">
        <v>53</v>
      </c>
      <c r="H15" t="s">
        <v>53</v>
      </c>
      <c r="I15" t="s">
        <v>53</v>
      </c>
      <c r="J15" t="s">
        <v>53</v>
      </c>
      <c r="K15" t="s">
        <v>53</v>
      </c>
      <c r="L15" t="s">
        <v>53</v>
      </c>
      <c r="V15" t="s">
        <v>53</v>
      </c>
      <c r="W15" t="s">
        <v>53</v>
      </c>
      <c r="X15" t="s">
        <v>53</v>
      </c>
      <c r="Y15" t="s">
        <v>53</v>
      </c>
      <c r="Z15" t="s">
        <v>53</v>
      </c>
      <c r="AA15" t="s">
        <v>53</v>
      </c>
      <c r="AB15" t="s">
        <v>53</v>
      </c>
      <c r="AC15" t="s">
        <v>53</v>
      </c>
      <c r="AD15" t="s">
        <v>53</v>
      </c>
      <c r="AH15" t="s">
        <v>53</v>
      </c>
      <c r="AI15" t="s">
        <v>53</v>
      </c>
      <c r="AJ15" t="s">
        <v>53</v>
      </c>
      <c r="AU15" s="9" t="s">
        <v>56</v>
      </c>
      <c r="AV15" s="9">
        <f t="shared" si="0"/>
        <v>21</v>
      </c>
      <c r="AW15" s="9">
        <f t="shared" si="1"/>
        <v>0</v>
      </c>
      <c r="AX15" s="10">
        <f t="shared" si="2"/>
        <v>100</v>
      </c>
      <c r="AY15">
        <f t="shared" si="3"/>
        <v>0</v>
      </c>
      <c r="AZ15">
        <f t="shared" si="4"/>
        <v>2</v>
      </c>
    </row>
    <row r="16" spans="1:52">
      <c r="A16" t="s">
        <v>58</v>
      </c>
      <c r="B16" t="s">
        <v>53</v>
      </c>
      <c r="C16" t="s">
        <v>53</v>
      </c>
      <c r="D16" t="s">
        <v>53</v>
      </c>
      <c r="E16" t="s">
        <v>53</v>
      </c>
      <c r="F16" t="s">
        <v>54</v>
      </c>
      <c r="G16" t="s">
        <v>53</v>
      </c>
      <c r="H16" t="s">
        <v>54</v>
      </c>
      <c r="I16" t="s">
        <v>53</v>
      </c>
      <c r="J16" t="s">
        <v>53</v>
      </c>
      <c r="K16" t="s">
        <v>53</v>
      </c>
      <c r="L16" t="s">
        <v>53</v>
      </c>
      <c r="V16" s="11" t="s">
        <v>53</v>
      </c>
      <c r="W16" t="s">
        <v>53</v>
      </c>
      <c r="X16" t="s">
        <v>53</v>
      </c>
      <c r="Y16" t="s">
        <v>53</v>
      </c>
      <c r="Z16" t="s">
        <v>53</v>
      </c>
      <c r="AA16" t="s">
        <v>53</v>
      </c>
      <c r="AB16" t="s">
        <v>53</v>
      </c>
      <c r="AC16" t="s">
        <v>53</v>
      </c>
      <c r="AD16" t="s">
        <v>53</v>
      </c>
      <c r="AH16" t="s">
        <v>53</v>
      </c>
      <c r="AI16" t="s">
        <v>53</v>
      </c>
      <c r="AJ16" t="s">
        <v>53</v>
      </c>
      <c r="AU16" t="s">
        <v>58</v>
      </c>
      <c r="AV16">
        <f t="shared" si="0"/>
        <v>21</v>
      </c>
      <c r="AW16">
        <f t="shared" si="1"/>
        <v>2</v>
      </c>
      <c r="AX16" s="8">
        <f t="shared" si="2"/>
        <v>91.304347826086953</v>
      </c>
      <c r="AY16">
        <f t="shared" si="3"/>
        <v>0</v>
      </c>
      <c r="AZ16">
        <f t="shared" si="4"/>
        <v>0</v>
      </c>
    </row>
    <row r="17" spans="1:52">
      <c r="A17" t="s">
        <v>59</v>
      </c>
      <c r="B17" t="s">
        <v>53</v>
      </c>
      <c r="C17" t="s">
        <v>53</v>
      </c>
      <c r="D17" t="s">
        <v>53</v>
      </c>
      <c r="E17" t="s">
        <v>53</v>
      </c>
      <c r="F17" t="s">
        <v>53</v>
      </c>
      <c r="G17" t="s">
        <v>53</v>
      </c>
      <c r="H17" t="s">
        <v>53</v>
      </c>
      <c r="I17" t="s">
        <v>114</v>
      </c>
      <c r="J17" t="s">
        <v>53</v>
      </c>
      <c r="K17" t="s">
        <v>53</v>
      </c>
      <c r="L17" t="s">
        <v>53</v>
      </c>
      <c r="V17" s="11" t="s">
        <v>53</v>
      </c>
      <c r="W17" t="s">
        <v>53</v>
      </c>
      <c r="X17" t="s">
        <v>53</v>
      </c>
      <c r="Y17" t="s">
        <v>53</v>
      </c>
      <c r="Z17" t="s">
        <v>53</v>
      </c>
      <c r="AA17" t="s">
        <v>53</v>
      </c>
      <c r="AB17" t="s">
        <v>53</v>
      </c>
      <c r="AC17" t="s">
        <v>53</v>
      </c>
      <c r="AD17" t="s">
        <v>53</v>
      </c>
      <c r="AH17" t="s">
        <v>54</v>
      </c>
      <c r="AI17" t="s">
        <v>53</v>
      </c>
      <c r="AJ17" t="s">
        <v>53</v>
      </c>
      <c r="AU17" s="9" t="s">
        <v>59</v>
      </c>
      <c r="AV17" s="9">
        <f t="shared" si="0"/>
        <v>21</v>
      </c>
      <c r="AW17" s="9">
        <f t="shared" si="1"/>
        <v>1</v>
      </c>
      <c r="AX17" s="10">
        <f t="shared" si="2"/>
        <v>95.454545454545453</v>
      </c>
      <c r="AY17">
        <f t="shared" si="3"/>
        <v>0</v>
      </c>
      <c r="AZ17">
        <f t="shared" si="4"/>
        <v>0</v>
      </c>
    </row>
    <row r="18" spans="1:52">
      <c r="A18" t="s">
        <v>60</v>
      </c>
      <c r="B18" t="s">
        <v>53</v>
      </c>
      <c r="C18" t="s">
        <v>53</v>
      </c>
      <c r="D18" t="s">
        <v>53</v>
      </c>
      <c r="E18" t="s">
        <v>53</v>
      </c>
      <c r="F18" t="s">
        <v>55</v>
      </c>
      <c r="G18" t="s">
        <v>53</v>
      </c>
      <c r="H18" t="s">
        <v>53</v>
      </c>
      <c r="I18" t="s">
        <v>53</v>
      </c>
      <c r="J18" t="s">
        <v>53</v>
      </c>
      <c r="K18" t="s">
        <v>112</v>
      </c>
      <c r="L18" t="s">
        <v>53</v>
      </c>
      <c r="V18" s="11" t="s">
        <v>53</v>
      </c>
      <c r="W18" t="s">
        <v>53</v>
      </c>
      <c r="X18" t="s">
        <v>53</v>
      </c>
      <c r="Y18" t="s">
        <v>53</v>
      </c>
      <c r="Z18" t="s">
        <v>53</v>
      </c>
      <c r="AA18" t="s">
        <v>53</v>
      </c>
      <c r="AB18" t="s">
        <v>53</v>
      </c>
      <c r="AC18" t="s">
        <v>53</v>
      </c>
      <c r="AD18" t="s">
        <v>53</v>
      </c>
      <c r="AH18" t="s">
        <v>53</v>
      </c>
      <c r="AI18" t="s">
        <v>53</v>
      </c>
      <c r="AJ18" t="s">
        <v>53</v>
      </c>
      <c r="AU18" t="s">
        <v>60</v>
      </c>
      <c r="AV18">
        <f t="shared" si="0"/>
        <v>21</v>
      </c>
      <c r="AW18">
        <f t="shared" si="1"/>
        <v>0</v>
      </c>
      <c r="AX18" s="8">
        <f t="shared" si="2"/>
        <v>100</v>
      </c>
      <c r="AY18">
        <f t="shared" si="3"/>
        <v>1</v>
      </c>
      <c r="AZ18">
        <f t="shared" si="4"/>
        <v>0</v>
      </c>
    </row>
    <row r="19" spans="1:52" ht="17">
      <c r="A19" t="s">
        <v>61</v>
      </c>
      <c r="B19" t="s">
        <v>53</v>
      </c>
      <c r="C19" t="s">
        <v>53</v>
      </c>
      <c r="D19" t="s">
        <v>53</v>
      </c>
      <c r="E19" t="s">
        <v>57</v>
      </c>
      <c r="F19" t="s">
        <v>53</v>
      </c>
      <c r="G19" t="s">
        <v>53</v>
      </c>
      <c r="H19" t="s">
        <v>53</v>
      </c>
      <c r="I19" t="s">
        <v>57</v>
      </c>
      <c r="J19" t="s">
        <v>53</v>
      </c>
      <c r="K19" t="s">
        <v>57</v>
      </c>
      <c r="L19" t="s">
        <v>57</v>
      </c>
      <c r="V19" s="11" t="s">
        <v>53</v>
      </c>
      <c r="W19" t="s">
        <v>53</v>
      </c>
      <c r="X19" t="s">
        <v>57</v>
      </c>
      <c r="Y19" t="s">
        <v>53</v>
      </c>
      <c r="Z19" t="s">
        <v>53</v>
      </c>
      <c r="AA19" t="s">
        <v>57</v>
      </c>
      <c r="AB19" t="s">
        <v>54</v>
      </c>
      <c r="AC19" t="s">
        <v>53</v>
      </c>
      <c r="AD19" t="s">
        <v>53</v>
      </c>
      <c r="AH19" t="s">
        <v>53</v>
      </c>
      <c r="AI19" t="s">
        <v>53</v>
      </c>
      <c r="AJ19" t="s">
        <v>57</v>
      </c>
      <c r="AU19" s="12" t="s">
        <v>61</v>
      </c>
      <c r="AV19" s="12">
        <f t="shared" si="0"/>
        <v>15</v>
      </c>
      <c r="AW19" s="12">
        <f t="shared" si="1"/>
        <v>1</v>
      </c>
      <c r="AX19" s="13">
        <f t="shared" si="2"/>
        <v>93.75</v>
      </c>
      <c r="AY19">
        <f t="shared" si="3"/>
        <v>0</v>
      </c>
      <c r="AZ19">
        <f t="shared" si="4"/>
        <v>7</v>
      </c>
    </row>
    <row r="20" spans="1:52">
      <c r="A20" t="s">
        <v>62</v>
      </c>
      <c r="B20" t="s">
        <v>57</v>
      </c>
      <c r="C20" t="s">
        <v>57</v>
      </c>
      <c r="D20" t="s">
        <v>57</v>
      </c>
      <c r="E20" t="s">
        <v>57</v>
      </c>
      <c r="F20" t="s">
        <v>57</v>
      </c>
      <c r="G20" t="s">
        <v>57</v>
      </c>
      <c r="H20" t="s">
        <v>57</v>
      </c>
      <c r="I20" t="s">
        <v>57</v>
      </c>
      <c r="J20" t="s">
        <v>57</v>
      </c>
      <c r="K20" t="s">
        <v>57</v>
      </c>
      <c r="L20" t="s">
        <v>57</v>
      </c>
      <c r="V20" s="11" t="s">
        <v>57</v>
      </c>
      <c r="W20" t="s">
        <v>57</v>
      </c>
      <c r="X20" t="s">
        <v>57</v>
      </c>
      <c r="Y20" t="s">
        <v>57</v>
      </c>
      <c r="Z20" t="s">
        <v>57</v>
      </c>
      <c r="AA20" t="s">
        <v>57</v>
      </c>
      <c r="AB20" t="s">
        <v>57</v>
      </c>
      <c r="AC20" t="s">
        <v>57</v>
      </c>
      <c r="AD20" t="s">
        <v>57</v>
      </c>
      <c r="AH20" t="s">
        <v>57</v>
      </c>
      <c r="AI20" t="s">
        <v>57</v>
      </c>
      <c r="AJ20" t="s">
        <v>57</v>
      </c>
      <c r="AU20" t="s">
        <v>62</v>
      </c>
      <c r="AV20">
        <f t="shared" si="0"/>
        <v>0</v>
      </c>
      <c r="AW20">
        <f t="shared" si="1"/>
        <v>0</v>
      </c>
      <c r="AX20" s="8" t="e">
        <f t="shared" si="2"/>
        <v>#DIV/0!</v>
      </c>
      <c r="AY20">
        <f t="shared" si="3"/>
        <v>0</v>
      </c>
      <c r="AZ20">
        <f t="shared" si="4"/>
        <v>23</v>
      </c>
    </row>
    <row r="21" spans="1:52">
      <c r="A21" t="s">
        <v>63</v>
      </c>
      <c r="B21" t="s">
        <v>53</v>
      </c>
      <c r="C21" t="s">
        <v>53</v>
      </c>
      <c r="D21" t="s">
        <v>53</v>
      </c>
      <c r="E21" t="s">
        <v>53</v>
      </c>
      <c r="F21" t="s">
        <v>57</v>
      </c>
      <c r="G21" t="s">
        <v>53</v>
      </c>
      <c r="H21" t="s">
        <v>53</v>
      </c>
      <c r="I21" t="s">
        <v>57</v>
      </c>
      <c r="J21" t="s">
        <v>53</v>
      </c>
      <c r="K21" t="s">
        <v>53</v>
      </c>
      <c r="L21" t="s">
        <v>57</v>
      </c>
      <c r="V21" s="11" t="s">
        <v>57</v>
      </c>
      <c r="W21" t="s">
        <v>53</v>
      </c>
      <c r="X21" t="s">
        <v>53</v>
      </c>
      <c r="Y21" t="s">
        <v>53</v>
      </c>
      <c r="Z21" t="s">
        <v>53</v>
      </c>
      <c r="AA21" t="s">
        <v>53</v>
      </c>
      <c r="AB21" t="s">
        <v>53</v>
      </c>
      <c r="AC21" t="s">
        <v>53</v>
      </c>
      <c r="AD21" t="s">
        <v>53</v>
      </c>
      <c r="AH21" t="s">
        <v>53</v>
      </c>
      <c r="AI21" t="s">
        <v>53</v>
      </c>
      <c r="AJ21" t="s">
        <v>53</v>
      </c>
      <c r="AU21" s="9" t="s">
        <v>63</v>
      </c>
      <c r="AV21" s="9">
        <f t="shared" si="0"/>
        <v>19</v>
      </c>
      <c r="AW21" s="9">
        <f t="shared" si="1"/>
        <v>0</v>
      </c>
      <c r="AX21" s="10">
        <f t="shared" si="2"/>
        <v>100</v>
      </c>
      <c r="AY21">
        <f t="shared" si="3"/>
        <v>0</v>
      </c>
      <c r="AZ21">
        <f t="shared" si="4"/>
        <v>4</v>
      </c>
    </row>
    <row r="22" spans="1:52">
      <c r="A22" t="s">
        <v>64</v>
      </c>
      <c r="B22" t="s">
        <v>53</v>
      </c>
      <c r="C22" t="s">
        <v>53</v>
      </c>
      <c r="D22" t="s">
        <v>53</v>
      </c>
      <c r="E22" s="24" t="s">
        <v>54</v>
      </c>
      <c r="F22" t="s">
        <v>53</v>
      </c>
      <c r="G22" t="s">
        <v>53</v>
      </c>
      <c r="H22" t="s">
        <v>53</v>
      </c>
      <c r="I22" t="s">
        <v>53</v>
      </c>
      <c r="J22" t="s">
        <v>114</v>
      </c>
      <c r="K22" t="s">
        <v>53</v>
      </c>
      <c r="L22" t="s">
        <v>53</v>
      </c>
      <c r="V22" s="11" t="s">
        <v>55</v>
      </c>
      <c r="W22" t="s">
        <v>53</v>
      </c>
      <c r="X22" t="s">
        <v>53</v>
      </c>
      <c r="Y22" t="s">
        <v>54</v>
      </c>
      <c r="Z22" t="s">
        <v>53</v>
      </c>
      <c r="AA22" t="s">
        <v>53</v>
      </c>
      <c r="AB22" t="s">
        <v>54</v>
      </c>
      <c r="AC22" t="s">
        <v>53</v>
      </c>
      <c r="AD22" t="s">
        <v>54</v>
      </c>
      <c r="AH22" t="s">
        <v>113</v>
      </c>
      <c r="AI22" t="s">
        <v>53</v>
      </c>
      <c r="AJ22" t="s">
        <v>53</v>
      </c>
      <c r="AU22" t="s">
        <v>64</v>
      </c>
      <c r="AV22">
        <f t="shared" si="0"/>
        <v>16</v>
      </c>
      <c r="AW22">
        <f t="shared" si="1"/>
        <v>4</v>
      </c>
      <c r="AX22" s="8">
        <f t="shared" si="2"/>
        <v>80</v>
      </c>
      <c r="AY22">
        <f t="shared" si="3"/>
        <v>1</v>
      </c>
      <c r="AZ22">
        <f t="shared" si="4"/>
        <v>0</v>
      </c>
    </row>
    <row r="23" spans="1:52">
      <c r="A23" t="s">
        <v>65</v>
      </c>
      <c r="B23" t="s">
        <v>54</v>
      </c>
      <c r="C23" t="s">
        <v>53</v>
      </c>
      <c r="D23" t="s">
        <v>54</v>
      </c>
      <c r="E23" t="s">
        <v>53</v>
      </c>
      <c r="F23" t="s">
        <v>53</v>
      </c>
      <c r="G23" t="s">
        <v>53</v>
      </c>
      <c r="H23" t="s">
        <v>55</v>
      </c>
      <c r="I23" t="s">
        <v>53</v>
      </c>
      <c r="J23" t="s">
        <v>53</v>
      </c>
      <c r="K23" t="s">
        <v>53</v>
      </c>
      <c r="L23" t="s">
        <v>53</v>
      </c>
      <c r="V23" s="11" t="s">
        <v>53</v>
      </c>
      <c r="W23" t="s">
        <v>53</v>
      </c>
      <c r="X23" t="s">
        <v>53</v>
      </c>
      <c r="Y23" t="s">
        <v>53</v>
      </c>
      <c r="Z23" t="s">
        <v>53</v>
      </c>
      <c r="AA23" t="s">
        <v>53</v>
      </c>
      <c r="AB23" t="s">
        <v>53</v>
      </c>
      <c r="AC23" t="s">
        <v>112</v>
      </c>
      <c r="AD23" t="s">
        <v>54</v>
      </c>
      <c r="AH23" t="s">
        <v>53</v>
      </c>
      <c r="AI23" t="s">
        <v>53</v>
      </c>
      <c r="AJ23" t="s">
        <v>53</v>
      </c>
      <c r="AU23" s="9" t="s">
        <v>65</v>
      </c>
      <c r="AV23" s="9">
        <f t="shared" si="0"/>
        <v>18</v>
      </c>
      <c r="AW23" s="9">
        <f t="shared" si="1"/>
        <v>3</v>
      </c>
      <c r="AX23" s="10">
        <f t="shared" si="2"/>
        <v>85.714285714285708</v>
      </c>
      <c r="AY23">
        <f t="shared" si="3"/>
        <v>1</v>
      </c>
      <c r="AZ23">
        <f t="shared" si="4"/>
        <v>0</v>
      </c>
    </row>
    <row r="24" spans="1:52">
      <c r="A24" t="s">
        <v>66</v>
      </c>
      <c r="B24" t="s">
        <v>54</v>
      </c>
      <c r="C24" t="s">
        <v>57</v>
      </c>
      <c r="D24" t="s">
        <v>57</v>
      </c>
      <c r="E24" t="s">
        <v>57</v>
      </c>
      <c r="F24" t="s">
        <v>57</v>
      </c>
      <c r="G24" t="s">
        <v>57</v>
      </c>
      <c r="H24" t="s">
        <v>57</v>
      </c>
      <c r="I24" t="s">
        <v>57</v>
      </c>
      <c r="J24" t="s">
        <v>53</v>
      </c>
      <c r="K24" t="s">
        <v>57</v>
      </c>
      <c r="L24" t="s">
        <v>57</v>
      </c>
      <c r="V24" s="11" t="s">
        <v>57</v>
      </c>
      <c r="W24" t="s">
        <v>57</v>
      </c>
      <c r="X24" t="s">
        <v>57</v>
      </c>
      <c r="Y24" t="s">
        <v>57</v>
      </c>
      <c r="Z24" t="s">
        <v>57</v>
      </c>
      <c r="AA24" t="s">
        <v>57</v>
      </c>
      <c r="AB24" t="s">
        <v>57</v>
      </c>
      <c r="AC24" t="s">
        <v>57</v>
      </c>
      <c r="AD24" t="s">
        <v>57</v>
      </c>
      <c r="AH24" t="s">
        <v>57</v>
      </c>
      <c r="AI24" t="s">
        <v>57</v>
      </c>
      <c r="AJ24" t="s">
        <v>57</v>
      </c>
      <c r="AU24" t="s">
        <v>66</v>
      </c>
      <c r="AV24">
        <f t="shared" si="0"/>
        <v>1</v>
      </c>
      <c r="AW24">
        <f t="shared" si="1"/>
        <v>1</v>
      </c>
      <c r="AX24" s="8">
        <f t="shared" si="2"/>
        <v>50</v>
      </c>
      <c r="AY24">
        <f t="shared" si="3"/>
        <v>0</v>
      </c>
      <c r="AZ24">
        <f t="shared" si="4"/>
        <v>21</v>
      </c>
    </row>
    <row r="25" spans="1:52">
      <c r="A25" t="s">
        <v>67</v>
      </c>
      <c r="B25" t="s">
        <v>57</v>
      </c>
      <c r="C25" t="s">
        <v>57</v>
      </c>
      <c r="D25" t="s">
        <v>57</v>
      </c>
      <c r="E25" t="s">
        <v>57</v>
      </c>
      <c r="F25" t="s">
        <v>57</v>
      </c>
      <c r="G25" t="s">
        <v>57</v>
      </c>
      <c r="H25" t="s">
        <v>57</v>
      </c>
      <c r="I25" t="s">
        <v>57</v>
      </c>
      <c r="J25" t="s">
        <v>57</v>
      </c>
      <c r="K25" t="s">
        <v>57</v>
      </c>
      <c r="L25" t="s">
        <v>57</v>
      </c>
      <c r="V25" s="11" t="s">
        <v>57</v>
      </c>
      <c r="W25" t="s">
        <v>57</v>
      </c>
      <c r="X25" t="s">
        <v>57</v>
      </c>
      <c r="Y25" t="s">
        <v>57</v>
      </c>
      <c r="Z25" t="s">
        <v>57</v>
      </c>
      <c r="AA25" t="s">
        <v>57</v>
      </c>
      <c r="AB25" t="s">
        <v>57</v>
      </c>
      <c r="AC25" t="s">
        <v>57</v>
      </c>
      <c r="AD25" t="s">
        <v>57</v>
      </c>
      <c r="AH25" t="s">
        <v>57</v>
      </c>
      <c r="AI25" t="s">
        <v>57</v>
      </c>
      <c r="AJ25" t="s">
        <v>57</v>
      </c>
      <c r="AU25" s="9" t="s">
        <v>67</v>
      </c>
      <c r="AV25" s="9">
        <f t="shared" si="0"/>
        <v>0</v>
      </c>
      <c r="AW25" s="9">
        <f t="shared" si="1"/>
        <v>0</v>
      </c>
      <c r="AX25" s="10" t="e">
        <f t="shared" si="2"/>
        <v>#DIV/0!</v>
      </c>
      <c r="AY25">
        <f t="shared" si="3"/>
        <v>0</v>
      </c>
      <c r="AZ25">
        <f t="shared" si="4"/>
        <v>23</v>
      </c>
    </row>
    <row r="26" spans="1:52">
      <c r="A26" t="s">
        <v>68</v>
      </c>
      <c r="B26" t="s">
        <v>53</v>
      </c>
      <c r="C26" t="s">
        <v>54</v>
      </c>
      <c r="D26" t="s">
        <v>53</v>
      </c>
      <c r="E26" t="s">
        <v>53</v>
      </c>
      <c r="F26" t="s">
        <v>57</v>
      </c>
      <c r="G26" t="s">
        <v>53</v>
      </c>
      <c r="H26" t="s">
        <v>53</v>
      </c>
      <c r="I26" t="s">
        <v>53</v>
      </c>
      <c r="J26" t="s">
        <v>53</v>
      </c>
      <c r="K26" t="s">
        <v>54</v>
      </c>
      <c r="L26" t="s">
        <v>53</v>
      </c>
      <c r="V26" s="11" t="s">
        <v>53</v>
      </c>
      <c r="W26" t="s">
        <v>53</v>
      </c>
      <c r="X26" t="s">
        <v>53</v>
      </c>
      <c r="Y26" t="s">
        <v>54</v>
      </c>
      <c r="Z26" t="s">
        <v>54</v>
      </c>
      <c r="AA26" t="s">
        <v>54</v>
      </c>
      <c r="AB26" t="s">
        <v>53</v>
      </c>
      <c r="AC26" t="s">
        <v>54</v>
      </c>
      <c r="AD26" t="s">
        <v>53</v>
      </c>
      <c r="AH26" t="s">
        <v>54</v>
      </c>
      <c r="AI26" t="s">
        <v>53</v>
      </c>
      <c r="AJ26" t="s">
        <v>54</v>
      </c>
      <c r="AU26" t="s">
        <v>68</v>
      </c>
      <c r="AV26">
        <f t="shared" si="0"/>
        <v>14</v>
      </c>
      <c r="AW26">
        <f t="shared" si="1"/>
        <v>8</v>
      </c>
      <c r="AX26" s="8">
        <f t="shared" si="2"/>
        <v>63.636363636363633</v>
      </c>
      <c r="AY26">
        <f t="shared" si="3"/>
        <v>0</v>
      </c>
      <c r="AZ26">
        <f t="shared" si="4"/>
        <v>1</v>
      </c>
    </row>
    <row r="27" spans="1:52">
      <c r="A27" t="s">
        <v>69</v>
      </c>
      <c r="B27" t="s">
        <v>57</v>
      </c>
      <c r="C27" t="s">
        <v>53</v>
      </c>
      <c r="D27" t="s">
        <v>54</v>
      </c>
      <c r="E27" t="s">
        <v>53</v>
      </c>
      <c r="F27" t="s">
        <v>53</v>
      </c>
      <c r="G27" t="s">
        <v>54</v>
      </c>
      <c r="H27" t="s">
        <v>53</v>
      </c>
      <c r="I27" t="s">
        <v>54</v>
      </c>
      <c r="J27" t="s">
        <v>53</v>
      </c>
      <c r="K27" t="s">
        <v>54</v>
      </c>
      <c r="L27" t="s">
        <v>53</v>
      </c>
      <c r="V27" s="11" t="s">
        <v>53</v>
      </c>
      <c r="W27" t="s">
        <v>54</v>
      </c>
      <c r="X27" t="s">
        <v>53</v>
      </c>
      <c r="Y27" t="s">
        <v>54</v>
      </c>
      <c r="Z27" t="s">
        <v>53</v>
      </c>
      <c r="AA27" t="s">
        <v>53</v>
      </c>
      <c r="AB27" t="s">
        <v>54</v>
      </c>
      <c r="AC27" t="s">
        <v>53</v>
      </c>
      <c r="AD27" t="s">
        <v>54</v>
      </c>
      <c r="AH27" t="s">
        <v>53</v>
      </c>
      <c r="AI27" t="s">
        <v>54</v>
      </c>
      <c r="AJ27" t="s">
        <v>53</v>
      </c>
      <c r="AU27" s="9" t="s">
        <v>69</v>
      </c>
      <c r="AV27" s="9">
        <f t="shared" si="0"/>
        <v>13</v>
      </c>
      <c r="AW27" s="9">
        <f t="shared" si="1"/>
        <v>9</v>
      </c>
      <c r="AX27" s="10">
        <f t="shared" si="2"/>
        <v>59.090909090909093</v>
      </c>
      <c r="AY27">
        <f t="shared" si="3"/>
        <v>0</v>
      </c>
      <c r="AZ27">
        <f t="shared" si="4"/>
        <v>1</v>
      </c>
    </row>
    <row r="28" spans="1:52">
      <c r="A28" t="s">
        <v>70</v>
      </c>
      <c r="B28" t="s">
        <v>57</v>
      </c>
      <c r="C28" t="s">
        <v>57</v>
      </c>
      <c r="D28" t="s">
        <v>57</v>
      </c>
      <c r="E28" t="s">
        <v>57</v>
      </c>
      <c r="F28" t="s">
        <v>57</v>
      </c>
      <c r="G28" t="s">
        <v>57</v>
      </c>
      <c r="H28" t="s">
        <v>57</v>
      </c>
      <c r="I28" t="s">
        <v>57</v>
      </c>
      <c r="J28" t="s">
        <v>57</v>
      </c>
      <c r="K28" t="s">
        <v>57</v>
      </c>
      <c r="L28" t="s">
        <v>57</v>
      </c>
      <c r="V28" s="11" t="s">
        <v>57</v>
      </c>
      <c r="W28" t="s">
        <v>57</v>
      </c>
      <c r="X28" t="s">
        <v>57</v>
      </c>
      <c r="Y28" t="s">
        <v>57</v>
      </c>
      <c r="Z28" t="s">
        <v>57</v>
      </c>
      <c r="AA28" t="s">
        <v>57</v>
      </c>
      <c r="AB28" t="s">
        <v>57</v>
      </c>
      <c r="AC28" t="s">
        <v>57</v>
      </c>
      <c r="AD28" t="s">
        <v>57</v>
      </c>
      <c r="AH28" t="s">
        <v>57</v>
      </c>
      <c r="AI28" t="s">
        <v>57</v>
      </c>
      <c r="AJ28" t="s">
        <v>57</v>
      </c>
      <c r="AU28" t="s">
        <v>70</v>
      </c>
      <c r="AV28">
        <f t="shared" si="0"/>
        <v>0</v>
      </c>
      <c r="AW28">
        <f t="shared" si="1"/>
        <v>0</v>
      </c>
      <c r="AX28" s="8" t="s">
        <v>71</v>
      </c>
      <c r="AY28">
        <f t="shared" si="3"/>
        <v>0</v>
      </c>
      <c r="AZ28">
        <f t="shared" si="4"/>
        <v>23</v>
      </c>
    </row>
    <row r="29" spans="1:52">
      <c r="A29" t="s">
        <v>72</v>
      </c>
      <c r="B29" t="s">
        <v>53</v>
      </c>
      <c r="C29" t="s">
        <v>57</v>
      </c>
      <c r="D29" t="s">
        <v>57</v>
      </c>
      <c r="E29" t="s">
        <v>55</v>
      </c>
      <c r="F29" t="s">
        <v>55</v>
      </c>
      <c r="G29" t="s">
        <v>57</v>
      </c>
      <c r="H29" t="s">
        <v>57</v>
      </c>
      <c r="I29" t="s">
        <v>55</v>
      </c>
      <c r="J29" t="s">
        <v>57</v>
      </c>
      <c r="K29" t="s">
        <v>53</v>
      </c>
      <c r="L29" t="s">
        <v>55</v>
      </c>
      <c r="V29" s="11" t="s">
        <v>53</v>
      </c>
      <c r="W29" t="s">
        <v>53</v>
      </c>
      <c r="X29" t="s">
        <v>53</v>
      </c>
      <c r="Y29" t="s">
        <v>57</v>
      </c>
      <c r="Z29" t="s">
        <v>57</v>
      </c>
      <c r="AA29" t="s">
        <v>55</v>
      </c>
      <c r="AB29" t="s">
        <v>54</v>
      </c>
      <c r="AC29" t="s">
        <v>54</v>
      </c>
      <c r="AD29" t="s">
        <v>53</v>
      </c>
      <c r="AH29" t="s">
        <v>55</v>
      </c>
      <c r="AI29" t="s">
        <v>57</v>
      </c>
      <c r="AJ29" t="s">
        <v>54</v>
      </c>
      <c r="AM29" s="5"/>
      <c r="AU29" s="9" t="s">
        <v>72</v>
      </c>
      <c r="AV29" s="9">
        <f t="shared" si="0"/>
        <v>6</v>
      </c>
      <c r="AW29" s="9">
        <f t="shared" si="1"/>
        <v>3</v>
      </c>
      <c r="AX29" s="10">
        <f xml:space="preserve"> AV29/(AV29+AW29)*100</f>
        <v>66.666666666666657</v>
      </c>
      <c r="AY29">
        <f t="shared" si="3"/>
        <v>6</v>
      </c>
      <c r="AZ29">
        <f t="shared" si="4"/>
        <v>8</v>
      </c>
    </row>
    <row r="30" spans="1:52">
      <c r="A30" t="s">
        <v>73</v>
      </c>
      <c r="B30" t="s">
        <v>55</v>
      </c>
      <c r="C30" t="s">
        <v>55</v>
      </c>
      <c r="D30" t="s">
        <v>55</v>
      </c>
      <c r="E30" t="s">
        <v>55</v>
      </c>
      <c r="F30" t="s">
        <v>55</v>
      </c>
      <c r="G30" t="s">
        <v>55</v>
      </c>
      <c r="H30" t="s">
        <v>53</v>
      </c>
      <c r="I30" t="s">
        <v>55</v>
      </c>
      <c r="J30" t="s">
        <v>55</v>
      </c>
      <c r="K30" t="s">
        <v>55</v>
      </c>
      <c r="L30" t="s">
        <v>53</v>
      </c>
      <c r="V30" s="11" t="s">
        <v>53</v>
      </c>
      <c r="W30" t="s">
        <v>55</v>
      </c>
      <c r="X30" t="s">
        <v>55</v>
      </c>
      <c r="Y30" t="s">
        <v>55</v>
      </c>
      <c r="Z30" t="s">
        <v>55</v>
      </c>
      <c r="AA30" t="s">
        <v>55</v>
      </c>
      <c r="AB30" t="s">
        <v>53</v>
      </c>
      <c r="AC30" t="s">
        <v>53</v>
      </c>
      <c r="AD30" t="s">
        <v>55</v>
      </c>
      <c r="AH30" t="s">
        <v>55</v>
      </c>
      <c r="AI30" t="s">
        <v>55</v>
      </c>
      <c r="AJ30" t="s">
        <v>55</v>
      </c>
      <c r="AU30" t="s">
        <v>73</v>
      </c>
      <c r="AV30">
        <f t="shared" si="0"/>
        <v>5</v>
      </c>
      <c r="AW30">
        <f t="shared" si="1"/>
        <v>0</v>
      </c>
      <c r="AX30" s="8">
        <f xml:space="preserve"> AV30/(AV30+AW30)*100</f>
        <v>100</v>
      </c>
      <c r="AY30">
        <f t="shared" si="3"/>
        <v>18</v>
      </c>
      <c r="AZ30">
        <f t="shared" si="4"/>
        <v>0</v>
      </c>
    </row>
    <row r="31" spans="1:52">
      <c r="A31" t="s">
        <v>74</v>
      </c>
      <c r="B31" t="s">
        <v>57</v>
      </c>
      <c r="C31" t="s">
        <v>53</v>
      </c>
      <c r="D31" t="s">
        <v>57</v>
      </c>
      <c r="E31" t="s">
        <v>53</v>
      </c>
      <c r="F31" t="s">
        <v>57</v>
      </c>
      <c r="G31" t="s">
        <v>54</v>
      </c>
      <c r="H31" t="s">
        <v>57</v>
      </c>
      <c r="I31" t="s">
        <v>53</v>
      </c>
      <c r="J31" t="s">
        <v>57</v>
      </c>
      <c r="K31" t="s">
        <v>53</v>
      </c>
      <c r="L31" t="s">
        <v>57</v>
      </c>
      <c r="V31" s="11" t="s">
        <v>111</v>
      </c>
      <c r="W31" t="s">
        <v>54</v>
      </c>
      <c r="X31" t="s">
        <v>57</v>
      </c>
      <c r="Y31" t="s">
        <v>57</v>
      </c>
      <c r="Z31" t="s">
        <v>53</v>
      </c>
      <c r="AA31" t="s">
        <v>54</v>
      </c>
      <c r="AB31" t="s">
        <v>53</v>
      </c>
      <c r="AC31" t="s">
        <v>53</v>
      </c>
      <c r="AD31" t="s">
        <v>53</v>
      </c>
      <c r="AH31" t="s">
        <v>53</v>
      </c>
      <c r="AI31" t="s">
        <v>53</v>
      </c>
      <c r="AJ31" t="s">
        <v>57</v>
      </c>
      <c r="AU31" s="9" t="s">
        <v>74</v>
      </c>
      <c r="AV31" s="9">
        <f t="shared" si="0"/>
        <v>10</v>
      </c>
      <c r="AW31" s="9">
        <f t="shared" si="1"/>
        <v>3</v>
      </c>
      <c r="AX31" s="10">
        <f xml:space="preserve"> AV31/(AV31+AW31)*100</f>
        <v>76.923076923076934</v>
      </c>
      <c r="AY31">
        <f t="shared" si="3"/>
        <v>0</v>
      </c>
      <c r="AZ31">
        <f t="shared" si="4"/>
        <v>9</v>
      </c>
    </row>
    <row r="32" spans="1:52">
      <c r="A32" s="14" t="s">
        <v>75</v>
      </c>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T32" t="s">
        <v>76</v>
      </c>
      <c r="AU32" t="s">
        <v>76</v>
      </c>
      <c r="AV32">
        <f xml:space="preserve"> SUM(AV14:AV31)</f>
        <v>223</v>
      </c>
      <c r="AW32">
        <f xml:space="preserve"> SUM(AW14:AW31)</f>
        <v>35</v>
      </c>
      <c r="AX32" s="8">
        <f xml:space="preserve"> AV32/(AV32+AW32)*100</f>
        <v>86.434108527131784</v>
      </c>
    </row>
    <row r="33" spans="1:46">
      <c r="A33" t="s">
        <v>44</v>
      </c>
      <c r="B33">
        <f t="shared" ref="B33:L33" si="5">COUNTIF(B14:B31,"y")</f>
        <v>9</v>
      </c>
      <c r="C33">
        <f t="shared" si="5"/>
        <v>11</v>
      </c>
      <c r="D33">
        <f t="shared" si="5"/>
        <v>9</v>
      </c>
      <c r="E33">
        <f t="shared" si="5"/>
        <v>10</v>
      </c>
      <c r="F33">
        <f t="shared" si="5"/>
        <v>5</v>
      </c>
      <c r="G33">
        <f t="shared" si="5"/>
        <v>10</v>
      </c>
      <c r="H33">
        <f t="shared" si="5"/>
        <v>10</v>
      </c>
      <c r="I33">
        <f t="shared" si="5"/>
        <v>8</v>
      </c>
      <c r="J33">
        <f t="shared" si="5"/>
        <v>11</v>
      </c>
      <c r="K33">
        <f t="shared" si="5"/>
        <v>9</v>
      </c>
      <c r="L33">
        <f t="shared" si="5"/>
        <v>10</v>
      </c>
      <c r="V33">
        <f t="shared" ref="V33:AR33" si="6">COUNTIF(V14:V31,"y")</f>
        <v>11</v>
      </c>
      <c r="W33">
        <f t="shared" si="6"/>
        <v>11</v>
      </c>
      <c r="X33">
        <f t="shared" si="6"/>
        <v>11</v>
      </c>
      <c r="Y33">
        <f t="shared" si="6"/>
        <v>8</v>
      </c>
      <c r="Z33">
        <f t="shared" si="6"/>
        <v>11</v>
      </c>
      <c r="AA33">
        <f t="shared" si="6"/>
        <v>9</v>
      </c>
      <c r="AB33">
        <f t="shared" si="6"/>
        <v>10</v>
      </c>
      <c r="AC33">
        <f t="shared" si="6"/>
        <v>11</v>
      </c>
      <c r="AD33">
        <f t="shared" si="6"/>
        <v>10</v>
      </c>
      <c r="AE33">
        <f t="shared" si="6"/>
        <v>0</v>
      </c>
      <c r="AF33">
        <f t="shared" si="6"/>
        <v>0</v>
      </c>
      <c r="AG33">
        <f t="shared" si="6"/>
        <v>0</v>
      </c>
      <c r="AH33">
        <f t="shared" si="6"/>
        <v>9</v>
      </c>
      <c r="AI33">
        <f t="shared" si="6"/>
        <v>11</v>
      </c>
      <c r="AJ33">
        <f t="shared" si="6"/>
        <v>9</v>
      </c>
      <c r="AK33">
        <f t="shared" si="6"/>
        <v>0</v>
      </c>
      <c r="AL33">
        <f t="shared" si="6"/>
        <v>0</v>
      </c>
      <c r="AM33">
        <f t="shared" si="6"/>
        <v>0</v>
      </c>
      <c r="AN33">
        <f t="shared" si="6"/>
        <v>0</v>
      </c>
      <c r="AO33">
        <f t="shared" si="6"/>
        <v>0</v>
      </c>
      <c r="AP33">
        <f t="shared" si="6"/>
        <v>0</v>
      </c>
      <c r="AQ33">
        <f t="shared" si="6"/>
        <v>0</v>
      </c>
      <c r="AR33">
        <f t="shared" si="6"/>
        <v>0</v>
      </c>
      <c r="AS33">
        <f xml:space="preserve"> SUM(B33:AR33)</f>
        <v>223</v>
      </c>
    </row>
    <row r="34" spans="1:46">
      <c r="A34" t="s">
        <v>45</v>
      </c>
      <c r="B34">
        <f t="shared" ref="B34:L34" si="7">COUNTIF(B14:B31,"n")</f>
        <v>2</v>
      </c>
      <c r="C34">
        <f t="shared" si="7"/>
        <v>1</v>
      </c>
      <c r="D34">
        <f t="shared" si="7"/>
        <v>2</v>
      </c>
      <c r="E34">
        <f t="shared" si="7"/>
        <v>1</v>
      </c>
      <c r="F34">
        <f t="shared" si="7"/>
        <v>1</v>
      </c>
      <c r="G34">
        <f t="shared" si="7"/>
        <v>2</v>
      </c>
      <c r="H34">
        <f t="shared" si="7"/>
        <v>1</v>
      </c>
      <c r="I34">
        <f t="shared" si="7"/>
        <v>1</v>
      </c>
      <c r="J34">
        <f t="shared" si="7"/>
        <v>0</v>
      </c>
      <c r="K34">
        <f t="shared" si="7"/>
        <v>2</v>
      </c>
      <c r="L34">
        <f t="shared" si="7"/>
        <v>0</v>
      </c>
      <c r="V34">
        <f t="shared" ref="V34:AR34" si="8">COUNTIF(V14:V31,"n")</f>
        <v>0</v>
      </c>
      <c r="W34">
        <f t="shared" si="8"/>
        <v>2</v>
      </c>
      <c r="X34">
        <f t="shared" si="8"/>
        <v>0</v>
      </c>
      <c r="Y34">
        <f t="shared" si="8"/>
        <v>3</v>
      </c>
      <c r="Z34">
        <f t="shared" si="8"/>
        <v>1</v>
      </c>
      <c r="AA34">
        <f t="shared" si="8"/>
        <v>2</v>
      </c>
      <c r="AB34">
        <f t="shared" si="8"/>
        <v>4</v>
      </c>
      <c r="AC34">
        <f t="shared" si="8"/>
        <v>2</v>
      </c>
      <c r="AD34">
        <f t="shared" si="8"/>
        <v>3</v>
      </c>
      <c r="AE34">
        <f t="shared" si="8"/>
        <v>0</v>
      </c>
      <c r="AF34">
        <f t="shared" si="8"/>
        <v>0</v>
      </c>
      <c r="AG34">
        <f t="shared" si="8"/>
        <v>0</v>
      </c>
      <c r="AH34">
        <f t="shared" si="8"/>
        <v>2</v>
      </c>
      <c r="AI34">
        <f t="shared" si="8"/>
        <v>1</v>
      </c>
      <c r="AJ34">
        <f t="shared" si="8"/>
        <v>2</v>
      </c>
      <c r="AK34">
        <f t="shared" si="8"/>
        <v>0</v>
      </c>
      <c r="AL34">
        <f t="shared" si="8"/>
        <v>0</v>
      </c>
      <c r="AM34">
        <f t="shared" si="8"/>
        <v>0</v>
      </c>
      <c r="AN34">
        <f t="shared" si="8"/>
        <v>0</v>
      </c>
      <c r="AO34">
        <f t="shared" si="8"/>
        <v>0</v>
      </c>
      <c r="AP34">
        <f t="shared" si="8"/>
        <v>0</v>
      </c>
      <c r="AQ34">
        <f t="shared" si="8"/>
        <v>0</v>
      </c>
      <c r="AR34">
        <f t="shared" si="8"/>
        <v>0</v>
      </c>
      <c r="AS34">
        <f xml:space="preserve"> SUM(B34:AR34)</f>
        <v>35</v>
      </c>
    </row>
    <row r="35" spans="1:46">
      <c r="A35" t="s">
        <v>48</v>
      </c>
      <c r="B35">
        <f t="shared" ref="B35:L35" si="9" xml:space="preserve"> COUNTIF(B14:B31,"e")</f>
        <v>6</v>
      </c>
      <c r="C35">
        <f t="shared" si="9"/>
        <v>5</v>
      </c>
      <c r="D35">
        <f t="shared" si="9"/>
        <v>6</v>
      </c>
      <c r="E35">
        <f t="shared" si="9"/>
        <v>5</v>
      </c>
      <c r="F35">
        <f t="shared" si="9"/>
        <v>8</v>
      </c>
      <c r="G35">
        <f t="shared" si="9"/>
        <v>5</v>
      </c>
      <c r="H35">
        <f t="shared" si="9"/>
        <v>6</v>
      </c>
      <c r="I35">
        <f t="shared" si="9"/>
        <v>6</v>
      </c>
      <c r="J35">
        <f t="shared" si="9"/>
        <v>5</v>
      </c>
      <c r="K35">
        <f t="shared" si="9"/>
        <v>5</v>
      </c>
      <c r="L35">
        <f t="shared" si="9"/>
        <v>7</v>
      </c>
      <c r="V35">
        <f t="shared" ref="V35:AR35" si="10" xml:space="preserve"> COUNTIF(V14:V31,"e")</f>
        <v>5</v>
      </c>
      <c r="W35">
        <f t="shared" si="10"/>
        <v>4</v>
      </c>
      <c r="X35">
        <f t="shared" si="10"/>
        <v>6</v>
      </c>
      <c r="Y35">
        <f t="shared" si="10"/>
        <v>6</v>
      </c>
      <c r="Z35">
        <f t="shared" si="10"/>
        <v>5</v>
      </c>
      <c r="AA35">
        <f t="shared" si="10"/>
        <v>5</v>
      </c>
      <c r="AB35">
        <f t="shared" si="10"/>
        <v>4</v>
      </c>
      <c r="AC35">
        <f t="shared" si="10"/>
        <v>4</v>
      </c>
      <c r="AD35">
        <f t="shared" si="10"/>
        <v>4</v>
      </c>
      <c r="AE35">
        <f t="shared" si="10"/>
        <v>0</v>
      </c>
      <c r="AF35">
        <f t="shared" si="10"/>
        <v>0</v>
      </c>
      <c r="AG35">
        <f t="shared" si="10"/>
        <v>0</v>
      </c>
      <c r="AH35">
        <f t="shared" si="10"/>
        <v>4</v>
      </c>
      <c r="AI35">
        <f t="shared" si="10"/>
        <v>5</v>
      </c>
      <c r="AJ35">
        <f t="shared" si="10"/>
        <v>6</v>
      </c>
      <c r="AK35">
        <f t="shared" si="10"/>
        <v>0</v>
      </c>
      <c r="AL35">
        <f t="shared" si="10"/>
        <v>0</v>
      </c>
      <c r="AM35">
        <f t="shared" si="10"/>
        <v>0</v>
      </c>
      <c r="AN35">
        <f t="shared" si="10"/>
        <v>0</v>
      </c>
      <c r="AO35">
        <f t="shared" si="10"/>
        <v>0</v>
      </c>
      <c r="AP35">
        <f t="shared" si="10"/>
        <v>0</v>
      </c>
      <c r="AQ35">
        <f t="shared" si="10"/>
        <v>0</v>
      </c>
      <c r="AR35">
        <f t="shared" si="10"/>
        <v>0</v>
      </c>
      <c r="AS35">
        <f xml:space="preserve"> SUM(B35:AR35)</f>
        <v>122</v>
      </c>
    </row>
    <row r="36" spans="1:46">
      <c r="A36" t="s">
        <v>77</v>
      </c>
      <c r="B36">
        <f t="shared" ref="B36:AR36" si="11" xml:space="preserve"> COUNTIF(B14:B31,"ok")</f>
        <v>1</v>
      </c>
      <c r="C36">
        <f t="shared" si="11"/>
        <v>1</v>
      </c>
      <c r="D36">
        <f t="shared" si="11"/>
        <v>1</v>
      </c>
      <c r="E36">
        <f t="shared" si="11"/>
        <v>2</v>
      </c>
      <c r="F36">
        <f t="shared" si="11"/>
        <v>4</v>
      </c>
      <c r="G36">
        <f t="shared" si="11"/>
        <v>1</v>
      </c>
      <c r="H36">
        <f t="shared" si="11"/>
        <v>1</v>
      </c>
      <c r="I36">
        <f t="shared" si="11"/>
        <v>2</v>
      </c>
      <c r="J36">
        <f t="shared" si="11"/>
        <v>1</v>
      </c>
      <c r="K36">
        <f t="shared" si="11"/>
        <v>1</v>
      </c>
      <c r="L36">
        <f t="shared" si="11"/>
        <v>1</v>
      </c>
      <c r="M36">
        <f t="shared" si="11"/>
        <v>0</v>
      </c>
      <c r="N36">
        <f t="shared" si="11"/>
        <v>0</v>
      </c>
      <c r="O36">
        <f t="shared" si="11"/>
        <v>0</v>
      </c>
      <c r="P36">
        <f t="shared" si="11"/>
        <v>0</v>
      </c>
      <c r="Q36">
        <f t="shared" si="11"/>
        <v>0</v>
      </c>
      <c r="R36">
        <f t="shared" si="11"/>
        <v>0</v>
      </c>
      <c r="S36">
        <f t="shared" si="11"/>
        <v>0</v>
      </c>
      <c r="T36">
        <f t="shared" si="11"/>
        <v>0</v>
      </c>
      <c r="U36">
        <f t="shared" si="11"/>
        <v>0</v>
      </c>
      <c r="V36">
        <f t="shared" si="11"/>
        <v>1</v>
      </c>
      <c r="W36">
        <f t="shared" si="11"/>
        <v>1</v>
      </c>
      <c r="X36">
        <f t="shared" si="11"/>
        <v>1</v>
      </c>
      <c r="Y36">
        <f t="shared" si="11"/>
        <v>1</v>
      </c>
      <c r="Z36">
        <f t="shared" si="11"/>
        <v>1</v>
      </c>
      <c r="AA36">
        <f t="shared" si="11"/>
        <v>2</v>
      </c>
      <c r="AB36">
        <f t="shared" si="11"/>
        <v>0</v>
      </c>
      <c r="AC36">
        <f t="shared" si="11"/>
        <v>0</v>
      </c>
      <c r="AD36">
        <f t="shared" si="11"/>
        <v>1</v>
      </c>
      <c r="AE36">
        <f t="shared" si="11"/>
        <v>0</v>
      </c>
      <c r="AF36">
        <f t="shared" si="11"/>
        <v>0</v>
      </c>
      <c r="AG36">
        <f t="shared" si="11"/>
        <v>0</v>
      </c>
      <c r="AH36">
        <f t="shared" si="11"/>
        <v>2</v>
      </c>
      <c r="AI36">
        <f t="shared" si="11"/>
        <v>1</v>
      </c>
      <c r="AJ36">
        <f t="shared" si="11"/>
        <v>1</v>
      </c>
      <c r="AK36">
        <f t="shared" si="11"/>
        <v>0</v>
      </c>
      <c r="AL36">
        <f t="shared" si="11"/>
        <v>0</v>
      </c>
      <c r="AM36">
        <f t="shared" si="11"/>
        <v>0</v>
      </c>
      <c r="AN36">
        <f t="shared" si="11"/>
        <v>0</v>
      </c>
      <c r="AO36">
        <f t="shared" si="11"/>
        <v>0</v>
      </c>
      <c r="AP36">
        <f t="shared" si="11"/>
        <v>0</v>
      </c>
      <c r="AQ36">
        <f t="shared" si="11"/>
        <v>0</v>
      </c>
      <c r="AR36">
        <f t="shared" si="11"/>
        <v>0</v>
      </c>
      <c r="AS36">
        <f xml:space="preserve"> SUM(B36:AR36)</f>
        <v>28</v>
      </c>
    </row>
    <row r="37" spans="1:46">
      <c r="A37" t="s">
        <v>78</v>
      </c>
      <c r="B37" s="15">
        <f t="shared" ref="B37:L37" si="12" xml:space="preserve"> B33/(B33+B34)*100</f>
        <v>81.818181818181827</v>
      </c>
      <c r="C37" s="15">
        <f t="shared" si="12"/>
        <v>91.666666666666657</v>
      </c>
      <c r="D37" s="15">
        <f t="shared" si="12"/>
        <v>81.818181818181827</v>
      </c>
      <c r="E37" s="15">
        <f t="shared" si="12"/>
        <v>90.909090909090907</v>
      </c>
      <c r="F37" s="15">
        <f t="shared" si="12"/>
        <v>83.333333333333343</v>
      </c>
      <c r="G37" s="15">
        <f t="shared" si="12"/>
        <v>83.333333333333343</v>
      </c>
      <c r="H37" s="15">
        <f t="shared" si="12"/>
        <v>90.909090909090907</v>
      </c>
      <c r="I37" s="15">
        <f t="shared" si="12"/>
        <v>88.888888888888886</v>
      </c>
      <c r="J37" s="15">
        <f t="shared" si="12"/>
        <v>100</v>
      </c>
      <c r="K37" s="15">
        <f t="shared" si="12"/>
        <v>81.818181818181827</v>
      </c>
      <c r="L37" s="15">
        <f t="shared" si="12"/>
        <v>100</v>
      </c>
      <c r="V37" s="15">
        <f t="shared" ref="V37:AS37" si="13" xml:space="preserve"> V33/(V33+V34)*100</f>
        <v>100</v>
      </c>
      <c r="W37" s="15">
        <f t="shared" si="13"/>
        <v>84.615384615384613</v>
      </c>
      <c r="X37" s="15">
        <f t="shared" si="13"/>
        <v>100</v>
      </c>
      <c r="Y37" s="15">
        <f t="shared" si="13"/>
        <v>72.727272727272734</v>
      </c>
      <c r="Z37" s="15">
        <f t="shared" si="13"/>
        <v>91.666666666666657</v>
      </c>
      <c r="AA37" s="15">
        <f t="shared" si="13"/>
        <v>81.818181818181827</v>
      </c>
      <c r="AB37" s="15">
        <f t="shared" si="13"/>
        <v>71.428571428571431</v>
      </c>
      <c r="AC37" s="15">
        <f t="shared" si="13"/>
        <v>84.615384615384613</v>
      </c>
      <c r="AD37" s="15">
        <f t="shared" si="13"/>
        <v>76.923076923076934</v>
      </c>
      <c r="AE37" s="15" t="e">
        <f t="shared" si="13"/>
        <v>#DIV/0!</v>
      </c>
      <c r="AF37" s="15" t="e">
        <f t="shared" si="13"/>
        <v>#DIV/0!</v>
      </c>
      <c r="AG37" s="15" t="e">
        <f t="shared" si="13"/>
        <v>#DIV/0!</v>
      </c>
      <c r="AH37" s="15">
        <f t="shared" si="13"/>
        <v>81.818181818181827</v>
      </c>
      <c r="AI37" s="15">
        <f t="shared" si="13"/>
        <v>91.666666666666657</v>
      </c>
      <c r="AJ37" s="15">
        <f t="shared" si="13"/>
        <v>81.818181818181827</v>
      </c>
      <c r="AK37" s="15" t="e">
        <f t="shared" si="13"/>
        <v>#DIV/0!</v>
      </c>
      <c r="AL37" s="15" t="e">
        <f t="shared" si="13"/>
        <v>#DIV/0!</v>
      </c>
      <c r="AM37" s="15" t="e">
        <f t="shared" si="13"/>
        <v>#DIV/0!</v>
      </c>
      <c r="AN37" s="15" t="e">
        <f t="shared" si="13"/>
        <v>#DIV/0!</v>
      </c>
      <c r="AO37" s="15" t="e">
        <f t="shared" si="13"/>
        <v>#DIV/0!</v>
      </c>
      <c r="AP37" s="15" t="e">
        <f t="shared" si="13"/>
        <v>#DIV/0!</v>
      </c>
      <c r="AQ37" s="15" t="e">
        <f t="shared" si="13"/>
        <v>#DIV/0!</v>
      </c>
      <c r="AR37" s="15" t="e">
        <f t="shared" si="13"/>
        <v>#DIV/0!</v>
      </c>
      <c r="AS37" s="16">
        <f t="shared" si="13"/>
        <v>86.434108527131784</v>
      </c>
      <c r="AT37" s="16"/>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Z37"/>
  <sheetViews>
    <sheetView topLeftCell="A11" workbookViewId="0">
      <pane xSplit="1" topLeftCell="AQ1" activePane="topRight" state="frozen"/>
      <selection activeCell="A12" sqref="A12"/>
      <selection pane="topRight" activeCell="AW26" sqref="AW26"/>
    </sheetView>
  </sheetViews>
  <sheetFormatPr baseColWidth="10" defaultRowHeight="16"/>
  <cols>
    <col min="1" max="1" width="33.5" customWidth="1"/>
    <col min="3" max="3" width="17.6640625" customWidth="1"/>
    <col min="12" max="12" width="9.33203125" customWidth="1"/>
    <col min="13" max="21" width="10.83203125" hidden="1" customWidth="1"/>
    <col min="45" max="45" width="5.33203125" customWidth="1"/>
    <col min="46" max="46" width="16.83203125" customWidth="1"/>
    <col min="47" max="47" width="12.83203125" bestFit="1" customWidth="1"/>
    <col min="48" max="48" width="16.1640625" bestFit="1" customWidth="1"/>
    <col min="49" max="49" width="25" bestFit="1" customWidth="1"/>
    <col min="50" max="50" width="16.1640625" customWidth="1"/>
    <col min="52" max="52" width="11.6640625" customWidth="1"/>
  </cols>
  <sheetData>
    <row r="1" spans="1:52">
      <c r="A1" t="s">
        <v>0</v>
      </c>
    </row>
    <row r="2" spans="1:52">
      <c r="A2" t="s">
        <v>1</v>
      </c>
    </row>
    <row r="4" spans="1:52">
      <c r="A4" t="s">
        <v>2</v>
      </c>
    </row>
    <row r="5" spans="1:52">
      <c r="A5" t="s">
        <v>3</v>
      </c>
    </row>
    <row r="6" spans="1:52" ht="190" customHeight="1">
      <c r="A6" s="1" t="s">
        <v>4</v>
      </c>
      <c r="C6" s="2" t="s">
        <v>5</v>
      </c>
    </row>
    <row r="8" spans="1:52">
      <c r="A8" t="s">
        <v>6</v>
      </c>
    </row>
    <row r="10" spans="1:52">
      <c r="A10" t="s">
        <v>7</v>
      </c>
    </row>
    <row r="11" spans="1:52">
      <c r="AU11" s="3" t="s">
        <v>8</v>
      </c>
    </row>
    <row r="12" spans="1:52" ht="34">
      <c r="A12" t="s">
        <v>9</v>
      </c>
      <c r="B12" t="s">
        <v>136</v>
      </c>
      <c r="C12" t="s">
        <v>135</v>
      </c>
      <c r="D12" t="s">
        <v>134</v>
      </c>
      <c r="E12" t="s">
        <v>133</v>
      </c>
      <c r="F12" s="4" t="s">
        <v>132</v>
      </c>
      <c r="G12" t="s">
        <v>131</v>
      </c>
      <c r="H12" t="s">
        <v>130</v>
      </c>
      <c r="I12" t="s">
        <v>129</v>
      </c>
      <c r="J12" t="s">
        <v>128</v>
      </c>
      <c r="K12" t="s">
        <v>19</v>
      </c>
      <c r="L12" t="s">
        <v>127</v>
      </c>
      <c r="V12" s="5" t="s">
        <v>126</v>
      </c>
      <c r="W12" t="s">
        <v>125</v>
      </c>
      <c r="X12" t="s">
        <v>124</v>
      </c>
      <c r="Y12" t="s">
        <v>123</v>
      </c>
      <c r="Z12" t="s">
        <v>122</v>
      </c>
      <c r="AA12" t="s">
        <v>121</v>
      </c>
      <c r="AB12" t="s">
        <v>120</v>
      </c>
      <c r="AC12" t="s">
        <v>119</v>
      </c>
      <c r="AD12" t="s">
        <v>118</v>
      </c>
      <c r="AH12" t="s">
        <v>117</v>
      </c>
      <c r="AI12" t="s">
        <v>116</v>
      </c>
      <c r="AJ12" t="s">
        <v>115</v>
      </c>
      <c r="AR12" s="6"/>
      <c r="AV12" t="s">
        <v>44</v>
      </c>
      <c r="AW12" t="s">
        <v>45</v>
      </c>
      <c r="AX12" s="7" t="s">
        <v>46</v>
      </c>
      <c r="AY12" t="s">
        <v>47</v>
      </c>
      <c r="AZ12" t="s">
        <v>48</v>
      </c>
    </row>
    <row r="13" spans="1:52">
      <c r="A13" t="s">
        <v>49</v>
      </c>
      <c r="B13" t="s">
        <v>50</v>
      </c>
      <c r="C13" t="s">
        <v>51</v>
      </c>
      <c r="D13" t="s">
        <v>50</v>
      </c>
      <c r="E13" t="s">
        <v>51</v>
      </c>
      <c r="F13" t="s">
        <v>50</v>
      </c>
      <c r="G13" t="s">
        <v>51</v>
      </c>
      <c r="H13" t="s">
        <v>50</v>
      </c>
      <c r="I13" t="s">
        <v>51</v>
      </c>
      <c r="J13" t="s">
        <v>50</v>
      </c>
      <c r="K13" t="s">
        <v>51</v>
      </c>
      <c r="L13" t="s">
        <v>50</v>
      </c>
      <c r="V13" t="s">
        <v>50</v>
      </c>
      <c r="W13" t="s">
        <v>51</v>
      </c>
      <c r="X13" t="s">
        <v>51</v>
      </c>
      <c r="Y13" t="s">
        <v>51</v>
      </c>
      <c r="Z13" t="s">
        <v>51</v>
      </c>
      <c r="AA13" t="s">
        <v>50</v>
      </c>
      <c r="AB13" t="s">
        <v>50</v>
      </c>
      <c r="AC13" t="s">
        <v>50</v>
      </c>
      <c r="AD13" t="s">
        <v>51</v>
      </c>
      <c r="AE13" t="s">
        <v>50</v>
      </c>
      <c r="AF13" t="s">
        <v>50</v>
      </c>
      <c r="AG13" t="s">
        <v>50</v>
      </c>
      <c r="AH13" t="s">
        <v>51</v>
      </c>
      <c r="AI13" t="s">
        <v>51</v>
      </c>
      <c r="AJ13" t="s">
        <v>51</v>
      </c>
      <c r="AK13" t="s">
        <v>51</v>
      </c>
      <c r="AL13" t="s">
        <v>51</v>
      </c>
      <c r="AM13" t="s">
        <v>51</v>
      </c>
      <c r="AN13" t="s">
        <v>51</v>
      </c>
      <c r="AO13" t="s">
        <v>51</v>
      </c>
      <c r="AP13" t="s">
        <v>51</v>
      </c>
      <c r="AQ13" t="s">
        <v>51</v>
      </c>
      <c r="AR13" t="s">
        <v>51</v>
      </c>
    </row>
    <row r="14" spans="1:52">
      <c r="A14" t="s">
        <v>52</v>
      </c>
      <c r="B14" t="s">
        <v>53</v>
      </c>
      <c r="C14" t="s">
        <v>53</v>
      </c>
      <c r="D14" t="s">
        <v>53</v>
      </c>
      <c r="E14" t="s">
        <v>53</v>
      </c>
      <c r="F14" t="s">
        <v>55</v>
      </c>
      <c r="G14" t="s">
        <v>53</v>
      </c>
      <c r="H14" t="s">
        <v>53</v>
      </c>
      <c r="I14" t="s">
        <v>53</v>
      </c>
      <c r="J14" t="s">
        <v>53</v>
      </c>
      <c r="K14" t="s">
        <v>53</v>
      </c>
      <c r="L14" t="s">
        <v>53</v>
      </c>
      <c r="V14" t="s">
        <v>53</v>
      </c>
      <c r="W14" t="s">
        <v>53</v>
      </c>
      <c r="X14" t="s">
        <v>53</v>
      </c>
      <c r="Y14" t="s">
        <v>53</v>
      </c>
      <c r="Z14" t="s">
        <v>53</v>
      </c>
      <c r="AA14" t="s">
        <v>53</v>
      </c>
      <c r="AB14" t="s">
        <v>53</v>
      </c>
      <c r="AC14" t="s">
        <v>53</v>
      </c>
      <c r="AD14" t="s">
        <v>53</v>
      </c>
      <c r="AH14" t="s">
        <v>53</v>
      </c>
      <c r="AI14" t="s">
        <v>53</v>
      </c>
      <c r="AJ14" t="s">
        <v>53</v>
      </c>
      <c r="AU14" t="s">
        <v>52</v>
      </c>
      <c r="AV14">
        <f t="shared" ref="AV14:AV31" si="0">COUNTIF(B14:AR14,"y")</f>
        <v>22</v>
      </c>
      <c r="AW14">
        <f t="shared" ref="AW14:AW31" si="1">COUNTIF(B14:AR14,"n")</f>
        <v>0</v>
      </c>
      <c r="AX14" s="8">
        <f t="shared" ref="AX14:AX27" si="2" xml:space="preserve"> AV14/(AV14+AW14)*100</f>
        <v>100</v>
      </c>
      <c r="AY14">
        <f t="shared" ref="AY14:AY31" si="3" xml:space="preserve"> COUNTIF(B14:AR14,"ok")</f>
        <v>1</v>
      </c>
      <c r="AZ14">
        <f t="shared" ref="AZ14:AZ31" si="4">COUNTIF(B14:AR14,"e")</f>
        <v>0</v>
      </c>
    </row>
    <row r="15" spans="1:52">
      <c r="A15" t="s">
        <v>56</v>
      </c>
      <c r="B15" t="s">
        <v>57</v>
      </c>
      <c r="C15" t="s">
        <v>53</v>
      </c>
      <c r="D15" t="s">
        <v>53</v>
      </c>
      <c r="E15" t="s">
        <v>53</v>
      </c>
      <c r="F15" t="s">
        <v>57</v>
      </c>
      <c r="G15" t="s">
        <v>53</v>
      </c>
      <c r="H15" t="s">
        <v>53</v>
      </c>
      <c r="I15" t="s">
        <v>53</v>
      </c>
      <c r="J15" t="s">
        <v>53</v>
      </c>
      <c r="K15" t="s">
        <v>53</v>
      </c>
      <c r="L15" t="s">
        <v>53</v>
      </c>
      <c r="V15" t="s">
        <v>53</v>
      </c>
      <c r="W15" t="s">
        <v>53</v>
      </c>
      <c r="X15" t="s">
        <v>53</v>
      </c>
      <c r="Y15" t="s">
        <v>53</v>
      </c>
      <c r="Z15" t="s">
        <v>53</v>
      </c>
      <c r="AA15" t="s">
        <v>53</v>
      </c>
      <c r="AB15" t="s">
        <v>53</v>
      </c>
      <c r="AC15" t="s">
        <v>53</v>
      </c>
      <c r="AD15" t="s">
        <v>53</v>
      </c>
      <c r="AH15" t="s">
        <v>53</v>
      </c>
      <c r="AI15" t="s">
        <v>53</v>
      </c>
      <c r="AJ15" t="s">
        <v>53</v>
      </c>
      <c r="AU15" s="9" t="s">
        <v>56</v>
      </c>
      <c r="AV15" s="9">
        <f t="shared" si="0"/>
        <v>21</v>
      </c>
      <c r="AW15" s="9">
        <f t="shared" si="1"/>
        <v>0</v>
      </c>
      <c r="AX15" s="10">
        <f t="shared" si="2"/>
        <v>100</v>
      </c>
      <c r="AY15">
        <f t="shared" si="3"/>
        <v>0</v>
      </c>
      <c r="AZ15">
        <f t="shared" si="4"/>
        <v>2</v>
      </c>
    </row>
    <row r="16" spans="1:52">
      <c r="A16" t="s">
        <v>58</v>
      </c>
      <c r="B16" t="s">
        <v>53</v>
      </c>
      <c r="C16" t="s">
        <v>53</v>
      </c>
      <c r="D16" t="s">
        <v>53</v>
      </c>
      <c r="E16" t="s">
        <v>53</v>
      </c>
      <c r="F16" t="s">
        <v>54</v>
      </c>
      <c r="G16" t="s">
        <v>53</v>
      </c>
      <c r="H16" t="s">
        <v>54</v>
      </c>
      <c r="I16" t="s">
        <v>53</v>
      </c>
      <c r="J16" t="s">
        <v>53</v>
      </c>
      <c r="K16" t="s">
        <v>53</v>
      </c>
      <c r="L16" t="s">
        <v>53</v>
      </c>
      <c r="V16" s="11" t="s">
        <v>53</v>
      </c>
      <c r="W16" t="s">
        <v>53</v>
      </c>
      <c r="X16" t="s">
        <v>53</v>
      </c>
      <c r="Y16" t="s">
        <v>53</v>
      </c>
      <c r="Z16" t="s">
        <v>53</v>
      </c>
      <c r="AA16" t="s">
        <v>53</v>
      </c>
      <c r="AB16" t="s">
        <v>53</v>
      </c>
      <c r="AC16" t="s">
        <v>53</v>
      </c>
      <c r="AD16" t="s">
        <v>53</v>
      </c>
      <c r="AH16" t="s">
        <v>53</v>
      </c>
      <c r="AI16" t="s">
        <v>53</v>
      </c>
      <c r="AJ16" t="s">
        <v>53</v>
      </c>
      <c r="AU16" t="s">
        <v>58</v>
      </c>
      <c r="AV16">
        <f t="shared" si="0"/>
        <v>21</v>
      </c>
      <c r="AW16">
        <f t="shared" si="1"/>
        <v>2</v>
      </c>
      <c r="AX16" s="8">
        <f t="shared" si="2"/>
        <v>91.304347826086953</v>
      </c>
      <c r="AY16">
        <f t="shared" si="3"/>
        <v>0</v>
      </c>
      <c r="AZ16">
        <f t="shared" si="4"/>
        <v>0</v>
      </c>
    </row>
    <row r="17" spans="1:52">
      <c r="A17" t="s">
        <v>59</v>
      </c>
      <c r="B17" t="s">
        <v>53</v>
      </c>
      <c r="C17" t="s">
        <v>53</v>
      </c>
      <c r="D17" t="s">
        <v>53</v>
      </c>
      <c r="E17" t="s">
        <v>53</v>
      </c>
      <c r="F17" t="s">
        <v>53</v>
      </c>
      <c r="G17" t="s">
        <v>53</v>
      </c>
      <c r="H17" t="s">
        <v>53</v>
      </c>
      <c r="I17" t="s">
        <v>144</v>
      </c>
      <c r="J17" t="s">
        <v>53</v>
      </c>
      <c r="K17" t="s">
        <v>53</v>
      </c>
      <c r="L17" t="s">
        <v>53</v>
      </c>
      <c r="V17" s="11" t="s">
        <v>53</v>
      </c>
      <c r="W17" t="s">
        <v>53</v>
      </c>
      <c r="X17" t="s">
        <v>53</v>
      </c>
      <c r="Y17" t="s">
        <v>53</v>
      </c>
      <c r="Z17" t="s">
        <v>53</v>
      </c>
      <c r="AA17" t="s">
        <v>53</v>
      </c>
      <c r="AB17" t="s">
        <v>53</v>
      </c>
      <c r="AC17" t="s">
        <v>53</v>
      </c>
      <c r="AD17" t="s">
        <v>53</v>
      </c>
      <c r="AH17" t="s">
        <v>143</v>
      </c>
      <c r="AI17" t="s">
        <v>53</v>
      </c>
      <c r="AJ17" t="s">
        <v>53</v>
      </c>
      <c r="AU17" s="9" t="s">
        <v>59</v>
      </c>
      <c r="AV17" s="9">
        <f t="shared" si="0"/>
        <v>21</v>
      </c>
      <c r="AW17" s="9">
        <f t="shared" si="1"/>
        <v>0</v>
      </c>
      <c r="AX17" s="10">
        <f t="shared" si="2"/>
        <v>100</v>
      </c>
      <c r="AY17">
        <f t="shared" si="3"/>
        <v>0</v>
      </c>
      <c r="AZ17">
        <f t="shared" si="4"/>
        <v>0</v>
      </c>
    </row>
    <row r="18" spans="1:52">
      <c r="A18" t="s">
        <v>60</v>
      </c>
      <c r="B18" t="s">
        <v>53</v>
      </c>
      <c r="C18" t="s">
        <v>53</v>
      </c>
      <c r="D18" t="s">
        <v>53</v>
      </c>
      <c r="E18" t="s">
        <v>53</v>
      </c>
      <c r="F18" t="s">
        <v>55</v>
      </c>
      <c r="G18" t="s">
        <v>53</v>
      </c>
      <c r="H18" t="s">
        <v>53</v>
      </c>
      <c r="I18" t="s">
        <v>53</v>
      </c>
      <c r="J18" t="s">
        <v>53</v>
      </c>
      <c r="K18" t="s">
        <v>142</v>
      </c>
      <c r="L18" t="s">
        <v>53</v>
      </c>
      <c r="V18" s="11" t="s">
        <v>53</v>
      </c>
      <c r="W18" t="s">
        <v>53</v>
      </c>
      <c r="X18" t="s">
        <v>53</v>
      </c>
      <c r="Y18" t="s">
        <v>53</v>
      </c>
      <c r="Z18" t="s">
        <v>53</v>
      </c>
      <c r="AA18" t="s">
        <v>53</v>
      </c>
      <c r="AB18" t="s">
        <v>53</v>
      </c>
      <c r="AC18" t="s">
        <v>53</v>
      </c>
      <c r="AD18" t="s">
        <v>53</v>
      </c>
      <c r="AH18" t="s">
        <v>53</v>
      </c>
      <c r="AI18" t="s">
        <v>53</v>
      </c>
      <c r="AJ18" t="s">
        <v>53</v>
      </c>
      <c r="AU18" t="s">
        <v>60</v>
      </c>
      <c r="AV18">
        <f t="shared" si="0"/>
        <v>21</v>
      </c>
      <c r="AW18">
        <f t="shared" si="1"/>
        <v>0</v>
      </c>
      <c r="AX18" s="8">
        <f t="shared" si="2"/>
        <v>100</v>
      </c>
      <c r="AY18">
        <f t="shared" si="3"/>
        <v>1</v>
      </c>
      <c r="AZ18">
        <f t="shared" si="4"/>
        <v>0</v>
      </c>
    </row>
    <row r="19" spans="1:52" ht="17">
      <c r="A19" t="s">
        <v>61</v>
      </c>
      <c r="B19" t="s">
        <v>53</v>
      </c>
      <c r="C19" t="s">
        <v>53</v>
      </c>
      <c r="D19" t="s">
        <v>53</v>
      </c>
      <c r="E19" t="s">
        <v>57</v>
      </c>
      <c r="F19" t="s">
        <v>53</v>
      </c>
      <c r="G19" t="s">
        <v>53</v>
      </c>
      <c r="H19" t="s">
        <v>53</v>
      </c>
      <c r="I19" t="s">
        <v>57</v>
      </c>
      <c r="J19" t="s">
        <v>53</v>
      </c>
      <c r="K19" t="s">
        <v>57</v>
      </c>
      <c r="L19" t="s">
        <v>57</v>
      </c>
      <c r="V19" s="11" t="s">
        <v>53</v>
      </c>
      <c r="W19" t="s">
        <v>53</v>
      </c>
      <c r="X19" t="s">
        <v>57</v>
      </c>
      <c r="Y19" t="s">
        <v>53</v>
      </c>
      <c r="Z19" t="s">
        <v>53</v>
      </c>
      <c r="AA19" t="s">
        <v>57</v>
      </c>
      <c r="AB19" t="s">
        <v>54</v>
      </c>
      <c r="AC19" t="s">
        <v>53</v>
      </c>
      <c r="AD19" t="s">
        <v>53</v>
      </c>
      <c r="AH19" t="s">
        <v>53</v>
      </c>
      <c r="AI19" t="s">
        <v>53</v>
      </c>
      <c r="AJ19" t="s">
        <v>57</v>
      </c>
      <c r="AU19" s="12" t="s">
        <v>61</v>
      </c>
      <c r="AV19" s="12">
        <f t="shared" si="0"/>
        <v>15</v>
      </c>
      <c r="AW19" s="12">
        <f t="shared" si="1"/>
        <v>1</v>
      </c>
      <c r="AX19" s="13">
        <f t="shared" si="2"/>
        <v>93.75</v>
      </c>
      <c r="AY19">
        <f t="shared" si="3"/>
        <v>0</v>
      </c>
      <c r="AZ19">
        <f t="shared" si="4"/>
        <v>7</v>
      </c>
    </row>
    <row r="20" spans="1:52">
      <c r="A20" t="s">
        <v>62</v>
      </c>
      <c r="B20" t="s">
        <v>57</v>
      </c>
      <c r="C20" t="s">
        <v>57</v>
      </c>
      <c r="D20" t="s">
        <v>57</v>
      </c>
      <c r="E20" t="s">
        <v>57</v>
      </c>
      <c r="F20" t="s">
        <v>57</v>
      </c>
      <c r="G20" t="s">
        <v>57</v>
      </c>
      <c r="H20" t="s">
        <v>57</v>
      </c>
      <c r="I20" t="s">
        <v>57</v>
      </c>
      <c r="J20" t="s">
        <v>57</v>
      </c>
      <c r="K20" t="s">
        <v>57</v>
      </c>
      <c r="L20" t="s">
        <v>57</v>
      </c>
      <c r="V20" s="11" t="s">
        <v>57</v>
      </c>
      <c r="W20" t="s">
        <v>57</v>
      </c>
      <c r="X20" t="s">
        <v>57</v>
      </c>
      <c r="Y20" t="s">
        <v>57</v>
      </c>
      <c r="Z20" t="s">
        <v>57</v>
      </c>
      <c r="AA20" t="s">
        <v>57</v>
      </c>
      <c r="AB20" t="s">
        <v>57</v>
      </c>
      <c r="AC20" t="s">
        <v>57</v>
      </c>
      <c r="AD20" t="s">
        <v>57</v>
      </c>
      <c r="AH20" t="s">
        <v>57</v>
      </c>
      <c r="AI20" t="s">
        <v>57</v>
      </c>
      <c r="AJ20" t="s">
        <v>57</v>
      </c>
      <c r="AU20" t="s">
        <v>62</v>
      </c>
      <c r="AV20">
        <f t="shared" si="0"/>
        <v>0</v>
      </c>
      <c r="AW20">
        <f t="shared" si="1"/>
        <v>0</v>
      </c>
      <c r="AX20" s="8" t="e">
        <f t="shared" si="2"/>
        <v>#DIV/0!</v>
      </c>
      <c r="AY20">
        <f t="shared" si="3"/>
        <v>0</v>
      </c>
      <c r="AZ20">
        <f t="shared" si="4"/>
        <v>23</v>
      </c>
    </row>
    <row r="21" spans="1:52">
      <c r="A21" t="s">
        <v>63</v>
      </c>
      <c r="B21" t="s">
        <v>53</v>
      </c>
      <c r="C21" t="s">
        <v>53</v>
      </c>
      <c r="D21" t="s">
        <v>53</v>
      </c>
      <c r="E21" t="s">
        <v>53</v>
      </c>
      <c r="F21" t="s">
        <v>57</v>
      </c>
      <c r="G21" t="s">
        <v>53</v>
      </c>
      <c r="H21" t="s">
        <v>53</v>
      </c>
      <c r="I21" t="s">
        <v>57</v>
      </c>
      <c r="J21" t="s">
        <v>53</v>
      </c>
      <c r="K21" t="s">
        <v>53</v>
      </c>
      <c r="L21" t="s">
        <v>57</v>
      </c>
      <c r="V21" s="11" t="s">
        <v>57</v>
      </c>
      <c r="W21" t="s">
        <v>53</v>
      </c>
      <c r="X21" t="s">
        <v>53</v>
      </c>
      <c r="Y21" t="s">
        <v>53</v>
      </c>
      <c r="Z21" t="s">
        <v>53</v>
      </c>
      <c r="AA21" t="s">
        <v>53</v>
      </c>
      <c r="AB21" t="s">
        <v>53</v>
      </c>
      <c r="AC21" t="s">
        <v>53</v>
      </c>
      <c r="AD21" t="s">
        <v>53</v>
      </c>
      <c r="AH21" t="s">
        <v>53</v>
      </c>
      <c r="AI21" t="s">
        <v>53</v>
      </c>
      <c r="AJ21" t="s">
        <v>53</v>
      </c>
      <c r="AU21" s="9" t="s">
        <v>63</v>
      </c>
      <c r="AV21" s="9">
        <f t="shared" si="0"/>
        <v>19</v>
      </c>
      <c r="AW21" s="9">
        <f t="shared" si="1"/>
        <v>0</v>
      </c>
      <c r="AX21" s="10">
        <f t="shared" si="2"/>
        <v>100</v>
      </c>
      <c r="AY21">
        <f t="shared" si="3"/>
        <v>0</v>
      </c>
      <c r="AZ21">
        <f t="shared" si="4"/>
        <v>4</v>
      </c>
    </row>
    <row r="22" spans="1:52">
      <c r="A22" t="s">
        <v>64</v>
      </c>
      <c r="B22" t="s">
        <v>53</v>
      </c>
      <c r="C22" t="s">
        <v>53</v>
      </c>
      <c r="D22" t="s">
        <v>53</v>
      </c>
      <c r="E22" t="s">
        <v>54</v>
      </c>
      <c r="F22" t="s">
        <v>53</v>
      </c>
      <c r="G22" t="s">
        <v>53</v>
      </c>
      <c r="H22" t="s">
        <v>53</v>
      </c>
      <c r="I22" t="s">
        <v>53</v>
      </c>
      <c r="J22" t="s">
        <v>141</v>
      </c>
      <c r="K22" t="s">
        <v>53</v>
      </c>
      <c r="L22" t="s">
        <v>53</v>
      </c>
      <c r="V22" s="11" t="s">
        <v>55</v>
      </c>
      <c r="W22" t="s">
        <v>53</v>
      </c>
      <c r="X22" t="s">
        <v>53</v>
      </c>
      <c r="Y22" t="s">
        <v>54</v>
      </c>
      <c r="Z22" t="s">
        <v>53</v>
      </c>
      <c r="AA22" t="s">
        <v>53</v>
      </c>
      <c r="AB22" t="s">
        <v>140</v>
      </c>
      <c r="AC22" t="s">
        <v>53</v>
      </c>
      <c r="AD22" t="s">
        <v>54</v>
      </c>
      <c r="AH22" t="s">
        <v>113</v>
      </c>
      <c r="AI22" t="s">
        <v>53</v>
      </c>
      <c r="AJ22" t="s">
        <v>53</v>
      </c>
      <c r="AU22" t="s">
        <v>64</v>
      </c>
      <c r="AV22">
        <f t="shared" si="0"/>
        <v>16</v>
      </c>
      <c r="AW22">
        <f t="shared" si="1"/>
        <v>3</v>
      </c>
      <c r="AX22" s="8">
        <f t="shared" si="2"/>
        <v>84.210526315789465</v>
      </c>
      <c r="AY22">
        <f t="shared" si="3"/>
        <v>1</v>
      </c>
      <c r="AZ22">
        <f t="shared" si="4"/>
        <v>0</v>
      </c>
    </row>
    <row r="23" spans="1:52">
      <c r="A23" t="s">
        <v>65</v>
      </c>
      <c r="B23" t="s">
        <v>54</v>
      </c>
      <c r="C23" t="s">
        <v>53</v>
      </c>
      <c r="D23" t="s">
        <v>54</v>
      </c>
      <c r="E23" t="s">
        <v>53</v>
      </c>
      <c r="F23" t="s">
        <v>53</v>
      </c>
      <c r="G23" t="s">
        <v>53</v>
      </c>
      <c r="H23" t="s">
        <v>55</v>
      </c>
      <c r="I23" t="s">
        <v>53</v>
      </c>
      <c r="J23" t="s">
        <v>53</v>
      </c>
      <c r="K23" t="s">
        <v>53</v>
      </c>
      <c r="L23" t="s">
        <v>53</v>
      </c>
      <c r="V23" s="11" t="s">
        <v>53</v>
      </c>
      <c r="W23" t="s">
        <v>53</v>
      </c>
      <c r="X23" t="s">
        <v>53</v>
      </c>
      <c r="Y23" t="s">
        <v>53</v>
      </c>
      <c r="Z23" t="s">
        <v>53</v>
      </c>
      <c r="AA23" t="s">
        <v>53</v>
      </c>
      <c r="AB23" t="s">
        <v>53</v>
      </c>
      <c r="AC23" t="s">
        <v>139</v>
      </c>
      <c r="AD23" t="s">
        <v>138</v>
      </c>
      <c r="AH23" t="s">
        <v>53</v>
      </c>
      <c r="AI23" t="s">
        <v>53</v>
      </c>
      <c r="AJ23" t="s">
        <v>53</v>
      </c>
      <c r="AU23" s="9" t="s">
        <v>65</v>
      </c>
      <c r="AV23" s="9">
        <f t="shared" si="0"/>
        <v>18</v>
      </c>
      <c r="AW23" s="9">
        <f t="shared" si="1"/>
        <v>2</v>
      </c>
      <c r="AX23" s="10">
        <f t="shared" si="2"/>
        <v>90</v>
      </c>
      <c r="AY23">
        <f t="shared" si="3"/>
        <v>1</v>
      </c>
      <c r="AZ23">
        <f t="shared" si="4"/>
        <v>0</v>
      </c>
    </row>
    <row r="24" spans="1:52">
      <c r="A24" t="s">
        <v>66</v>
      </c>
      <c r="B24" t="s">
        <v>54</v>
      </c>
      <c r="C24" t="s">
        <v>57</v>
      </c>
      <c r="D24" t="s">
        <v>57</v>
      </c>
      <c r="E24" t="s">
        <v>57</v>
      </c>
      <c r="F24" t="s">
        <v>57</v>
      </c>
      <c r="G24" t="s">
        <v>57</v>
      </c>
      <c r="H24" t="s">
        <v>57</v>
      </c>
      <c r="I24" t="s">
        <v>57</v>
      </c>
      <c r="J24" t="s">
        <v>53</v>
      </c>
      <c r="K24" t="s">
        <v>57</v>
      </c>
      <c r="L24" t="s">
        <v>57</v>
      </c>
      <c r="V24" s="11" t="s">
        <v>57</v>
      </c>
      <c r="W24" t="s">
        <v>57</v>
      </c>
      <c r="X24" t="s">
        <v>57</v>
      </c>
      <c r="Y24" t="s">
        <v>57</v>
      </c>
      <c r="Z24" t="s">
        <v>57</v>
      </c>
      <c r="AA24" t="s">
        <v>57</v>
      </c>
      <c r="AB24" t="s">
        <v>57</v>
      </c>
      <c r="AC24" t="s">
        <v>57</v>
      </c>
      <c r="AD24" t="s">
        <v>57</v>
      </c>
      <c r="AH24" t="s">
        <v>57</v>
      </c>
      <c r="AI24" t="s">
        <v>57</v>
      </c>
      <c r="AJ24" t="s">
        <v>57</v>
      </c>
      <c r="AU24" t="s">
        <v>66</v>
      </c>
      <c r="AV24">
        <f t="shared" si="0"/>
        <v>1</v>
      </c>
      <c r="AW24">
        <f t="shared" si="1"/>
        <v>1</v>
      </c>
      <c r="AX24" s="8">
        <f t="shared" si="2"/>
        <v>50</v>
      </c>
      <c r="AY24">
        <f t="shared" si="3"/>
        <v>0</v>
      </c>
      <c r="AZ24">
        <f t="shared" si="4"/>
        <v>21</v>
      </c>
    </row>
    <row r="25" spans="1:52">
      <c r="A25" t="s">
        <v>67</v>
      </c>
      <c r="B25" t="s">
        <v>57</v>
      </c>
      <c r="C25" t="s">
        <v>57</v>
      </c>
      <c r="D25" t="s">
        <v>57</v>
      </c>
      <c r="E25" t="s">
        <v>57</v>
      </c>
      <c r="F25" t="s">
        <v>57</v>
      </c>
      <c r="G25" t="s">
        <v>57</v>
      </c>
      <c r="H25" t="s">
        <v>57</v>
      </c>
      <c r="I25" t="s">
        <v>57</v>
      </c>
      <c r="J25" t="s">
        <v>57</v>
      </c>
      <c r="K25" t="s">
        <v>57</v>
      </c>
      <c r="L25" t="s">
        <v>57</v>
      </c>
      <c r="V25" s="11" t="s">
        <v>57</v>
      </c>
      <c r="W25" t="s">
        <v>57</v>
      </c>
      <c r="X25" t="s">
        <v>57</v>
      </c>
      <c r="Y25" t="s">
        <v>57</v>
      </c>
      <c r="Z25" t="s">
        <v>57</v>
      </c>
      <c r="AA25" t="s">
        <v>57</v>
      </c>
      <c r="AB25" t="s">
        <v>57</v>
      </c>
      <c r="AC25" t="s">
        <v>57</v>
      </c>
      <c r="AD25" t="s">
        <v>57</v>
      </c>
      <c r="AH25" t="s">
        <v>57</v>
      </c>
      <c r="AI25" t="s">
        <v>57</v>
      </c>
      <c r="AJ25" t="s">
        <v>57</v>
      </c>
      <c r="AU25" s="9" t="s">
        <v>67</v>
      </c>
      <c r="AV25" s="9">
        <f t="shared" si="0"/>
        <v>0</v>
      </c>
      <c r="AW25" s="9">
        <f t="shared" si="1"/>
        <v>0</v>
      </c>
      <c r="AX25" s="10" t="e">
        <f t="shared" si="2"/>
        <v>#DIV/0!</v>
      </c>
      <c r="AY25">
        <f t="shared" si="3"/>
        <v>0</v>
      </c>
      <c r="AZ25">
        <f t="shared" si="4"/>
        <v>23</v>
      </c>
    </row>
    <row r="26" spans="1:52">
      <c r="A26" t="s">
        <v>68</v>
      </c>
      <c r="B26" t="s">
        <v>53</v>
      </c>
      <c r="C26" t="s">
        <v>54</v>
      </c>
      <c r="D26" t="s">
        <v>53</v>
      </c>
      <c r="E26" t="s">
        <v>53</v>
      </c>
      <c r="F26" t="s">
        <v>57</v>
      </c>
      <c r="G26" t="s">
        <v>53</v>
      </c>
      <c r="H26" t="s">
        <v>53</v>
      </c>
      <c r="I26" t="s">
        <v>53</v>
      </c>
      <c r="J26" t="s">
        <v>53</v>
      </c>
      <c r="K26" t="s">
        <v>54</v>
      </c>
      <c r="L26" t="s">
        <v>53</v>
      </c>
      <c r="V26" s="11" t="s">
        <v>53</v>
      </c>
      <c r="W26" t="s">
        <v>53</v>
      </c>
      <c r="X26" t="s">
        <v>53</v>
      </c>
      <c r="Y26" t="s">
        <v>54</v>
      </c>
      <c r="Z26" t="s">
        <v>54</v>
      </c>
      <c r="AA26" t="s">
        <v>54</v>
      </c>
      <c r="AB26" t="s">
        <v>53</v>
      </c>
      <c r="AC26" t="s">
        <v>54</v>
      </c>
      <c r="AD26" t="s">
        <v>53</v>
      </c>
      <c r="AH26" t="s">
        <v>54</v>
      </c>
      <c r="AI26" t="s">
        <v>53</v>
      </c>
      <c r="AJ26" t="s">
        <v>54</v>
      </c>
      <c r="AU26" t="s">
        <v>68</v>
      </c>
      <c r="AV26">
        <f t="shared" si="0"/>
        <v>14</v>
      </c>
      <c r="AW26">
        <f t="shared" si="1"/>
        <v>8</v>
      </c>
      <c r="AX26" s="8">
        <f t="shared" si="2"/>
        <v>63.636363636363633</v>
      </c>
      <c r="AY26">
        <f t="shared" si="3"/>
        <v>0</v>
      </c>
      <c r="AZ26">
        <f t="shared" si="4"/>
        <v>1</v>
      </c>
    </row>
    <row r="27" spans="1:52">
      <c r="A27" t="s">
        <v>69</v>
      </c>
      <c r="B27" t="s">
        <v>57</v>
      </c>
      <c r="C27" t="s">
        <v>53</v>
      </c>
      <c r="D27" t="s">
        <v>54</v>
      </c>
      <c r="E27" t="s">
        <v>53</v>
      </c>
      <c r="F27" t="s">
        <v>53</v>
      </c>
      <c r="G27" t="s">
        <v>54</v>
      </c>
      <c r="H27" t="s">
        <v>53</v>
      </c>
      <c r="I27" t="s">
        <v>54</v>
      </c>
      <c r="J27" t="s">
        <v>53</v>
      </c>
      <c r="K27" t="s">
        <v>54</v>
      </c>
      <c r="L27" t="s">
        <v>53</v>
      </c>
      <c r="V27" s="11" t="s">
        <v>53</v>
      </c>
      <c r="W27" t="s">
        <v>54</v>
      </c>
      <c r="X27" t="s">
        <v>53</v>
      </c>
      <c r="Y27" t="s">
        <v>54</v>
      </c>
      <c r="Z27" t="s">
        <v>53</v>
      </c>
      <c r="AA27" t="s">
        <v>53</v>
      </c>
      <c r="AB27" t="s">
        <v>54</v>
      </c>
      <c r="AC27" t="s">
        <v>53</v>
      </c>
      <c r="AD27" t="s">
        <v>54</v>
      </c>
      <c r="AH27" t="s">
        <v>53</v>
      </c>
      <c r="AI27" t="s">
        <v>54</v>
      </c>
      <c r="AJ27" t="s">
        <v>53</v>
      </c>
      <c r="AU27" s="9" t="s">
        <v>69</v>
      </c>
      <c r="AV27" s="9">
        <f t="shared" si="0"/>
        <v>13</v>
      </c>
      <c r="AW27" s="9">
        <f t="shared" si="1"/>
        <v>9</v>
      </c>
      <c r="AX27" s="10">
        <f t="shared" si="2"/>
        <v>59.090909090909093</v>
      </c>
      <c r="AY27">
        <f t="shared" si="3"/>
        <v>0</v>
      </c>
      <c r="AZ27">
        <f t="shared" si="4"/>
        <v>1</v>
      </c>
    </row>
    <row r="28" spans="1:52">
      <c r="A28" t="s">
        <v>70</v>
      </c>
      <c r="B28" t="s">
        <v>57</v>
      </c>
      <c r="C28" t="s">
        <v>57</v>
      </c>
      <c r="D28" t="s">
        <v>57</v>
      </c>
      <c r="E28" t="s">
        <v>57</v>
      </c>
      <c r="F28" t="s">
        <v>57</v>
      </c>
      <c r="G28" t="s">
        <v>57</v>
      </c>
      <c r="H28" t="s">
        <v>57</v>
      </c>
      <c r="I28" t="s">
        <v>57</v>
      </c>
      <c r="J28" t="s">
        <v>57</v>
      </c>
      <c r="K28" t="s">
        <v>57</v>
      </c>
      <c r="L28" t="s">
        <v>57</v>
      </c>
      <c r="V28" s="11" t="s">
        <v>57</v>
      </c>
      <c r="W28" t="s">
        <v>57</v>
      </c>
      <c r="X28" t="s">
        <v>57</v>
      </c>
      <c r="Y28" t="s">
        <v>57</v>
      </c>
      <c r="Z28" t="s">
        <v>57</v>
      </c>
      <c r="AA28" t="s">
        <v>57</v>
      </c>
      <c r="AB28" t="s">
        <v>57</v>
      </c>
      <c r="AC28" t="s">
        <v>57</v>
      </c>
      <c r="AD28" t="s">
        <v>57</v>
      </c>
      <c r="AH28" t="s">
        <v>57</v>
      </c>
      <c r="AI28" t="s">
        <v>57</v>
      </c>
      <c r="AJ28" t="s">
        <v>57</v>
      </c>
      <c r="AU28" t="s">
        <v>70</v>
      </c>
      <c r="AV28">
        <f t="shared" si="0"/>
        <v>0</v>
      </c>
      <c r="AW28">
        <f t="shared" si="1"/>
        <v>0</v>
      </c>
      <c r="AX28" s="8" t="s">
        <v>71</v>
      </c>
      <c r="AY28">
        <f t="shared" si="3"/>
        <v>0</v>
      </c>
      <c r="AZ28">
        <f t="shared" si="4"/>
        <v>23</v>
      </c>
    </row>
    <row r="29" spans="1:52">
      <c r="A29" t="s">
        <v>72</v>
      </c>
      <c r="B29" t="s">
        <v>53</v>
      </c>
      <c r="C29" t="s">
        <v>57</v>
      </c>
      <c r="D29" t="s">
        <v>57</v>
      </c>
      <c r="E29" t="s">
        <v>55</v>
      </c>
      <c r="F29" t="s">
        <v>55</v>
      </c>
      <c r="G29" t="s">
        <v>57</v>
      </c>
      <c r="H29" t="s">
        <v>57</v>
      </c>
      <c r="I29" t="s">
        <v>55</v>
      </c>
      <c r="J29" t="s">
        <v>57</v>
      </c>
      <c r="K29" t="s">
        <v>53</v>
      </c>
      <c r="L29" t="s">
        <v>55</v>
      </c>
      <c r="V29" s="11" t="s">
        <v>53</v>
      </c>
      <c r="W29" t="s">
        <v>53</v>
      </c>
      <c r="X29" t="s">
        <v>53</v>
      </c>
      <c r="Y29" t="s">
        <v>57</v>
      </c>
      <c r="Z29" t="s">
        <v>57</v>
      </c>
      <c r="AA29" t="s">
        <v>55</v>
      </c>
      <c r="AB29" t="s">
        <v>54</v>
      </c>
      <c r="AC29" t="s">
        <v>54</v>
      </c>
      <c r="AD29" t="s">
        <v>53</v>
      </c>
      <c r="AH29" t="s">
        <v>55</v>
      </c>
      <c r="AI29" t="s">
        <v>57</v>
      </c>
      <c r="AJ29" t="s">
        <v>54</v>
      </c>
      <c r="AM29" s="5"/>
      <c r="AU29" s="9" t="s">
        <v>72</v>
      </c>
      <c r="AV29" s="9">
        <f t="shared" si="0"/>
        <v>6</v>
      </c>
      <c r="AW29" s="9">
        <f t="shared" si="1"/>
        <v>3</v>
      </c>
      <c r="AX29" s="10">
        <f xml:space="preserve"> AV29/(AV29+AW29)*100</f>
        <v>66.666666666666657</v>
      </c>
      <c r="AY29">
        <f t="shared" si="3"/>
        <v>6</v>
      </c>
      <c r="AZ29">
        <f t="shared" si="4"/>
        <v>8</v>
      </c>
    </row>
    <row r="30" spans="1:52">
      <c r="A30" t="s">
        <v>73</v>
      </c>
      <c r="B30" t="s">
        <v>55</v>
      </c>
      <c r="C30" t="s">
        <v>55</v>
      </c>
      <c r="D30" t="s">
        <v>55</v>
      </c>
      <c r="E30" t="s">
        <v>55</v>
      </c>
      <c r="F30" t="s">
        <v>55</v>
      </c>
      <c r="G30" t="s">
        <v>55</v>
      </c>
      <c r="H30" t="s">
        <v>53</v>
      </c>
      <c r="I30" t="s">
        <v>55</v>
      </c>
      <c r="J30" t="s">
        <v>55</v>
      </c>
      <c r="K30" t="s">
        <v>55</v>
      </c>
      <c r="L30" t="s">
        <v>53</v>
      </c>
      <c r="V30" s="11" t="s">
        <v>53</v>
      </c>
      <c r="W30" t="s">
        <v>55</v>
      </c>
      <c r="X30" t="s">
        <v>55</v>
      </c>
      <c r="Y30" t="s">
        <v>55</v>
      </c>
      <c r="Z30" t="s">
        <v>55</v>
      </c>
      <c r="AA30" t="s">
        <v>55</v>
      </c>
      <c r="AB30" t="s">
        <v>53</v>
      </c>
      <c r="AC30" t="s">
        <v>53</v>
      </c>
      <c r="AD30" t="s">
        <v>55</v>
      </c>
      <c r="AH30" t="s">
        <v>55</v>
      </c>
      <c r="AI30" t="s">
        <v>55</v>
      </c>
      <c r="AJ30" t="s">
        <v>55</v>
      </c>
      <c r="AU30" t="s">
        <v>73</v>
      </c>
      <c r="AV30">
        <f t="shared" si="0"/>
        <v>5</v>
      </c>
      <c r="AW30">
        <f t="shared" si="1"/>
        <v>0</v>
      </c>
      <c r="AX30" s="8">
        <f xml:space="preserve"> AV30/(AV30+AW30)*100</f>
        <v>100</v>
      </c>
      <c r="AY30">
        <f t="shared" si="3"/>
        <v>18</v>
      </c>
      <c r="AZ30">
        <f t="shared" si="4"/>
        <v>0</v>
      </c>
    </row>
    <row r="31" spans="1:52">
      <c r="A31" t="s">
        <v>74</v>
      </c>
      <c r="B31" t="s">
        <v>57</v>
      </c>
      <c r="C31" t="s">
        <v>53</v>
      </c>
      <c r="D31" t="s">
        <v>57</v>
      </c>
      <c r="E31" t="s">
        <v>53</v>
      </c>
      <c r="F31" t="s">
        <v>57</v>
      </c>
      <c r="G31" t="s">
        <v>54</v>
      </c>
      <c r="H31" t="s">
        <v>57</v>
      </c>
      <c r="I31" t="s">
        <v>53</v>
      </c>
      <c r="J31" t="s">
        <v>57</v>
      </c>
      <c r="K31" t="s">
        <v>53</v>
      </c>
      <c r="L31" t="s">
        <v>57</v>
      </c>
      <c r="V31" s="11" t="s">
        <v>137</v>
      </c>
      <c r="W31" t="s">
        <v>54</v>
      </c>
      <c r="X31" t="s">
        <v>57</v>
      </c>
      <c r="Y31" t="s">
        <v>57</v>
      </c>
      <c r="Z31" t="s">
        <v>53</v>
      </c>
      <c r="AA31" t="s">
        <v>54</v>
      </c>
      <c r="AB31" t="s">
        <v>53</v>
      </c>
      <c r="AC31" t="s">
        <v>53</v>
      </c>
      <c r="AD31" t="s">
        <v>53</v>
      </c>
      <c r="AH31" t="s">
        <v>53</v>
      </c>
      <c r="AI31" t="s">
        <v>53</v>
      </c>
      <c r="AJ31" t="s">
        <v>57</v>
      </c>
      <c r="AU31" s="9" t="s">
        <v>74</v>
      </c>
      <c r="AV31" s="9">
        <f t="shared" si="0"/>
        <v>10</v>
      </c>
      <c r="AW31" s="9">
        <f t="shared" si="1"/>
        <v>3</v>
      </c>
      <c r="AX31" s="10">
        <f xml:space="preserve"> AV31/(AV31+AW31)*100</f>
        <v>76.923076923076934</v>
      </c>
      <c r="AY31">
        <f t="shared" si="3"/>
        <v>0</v>
      </c>
      <c r="AZ31">
        <f t="shared" si="4"/>
        <v>9</v>
      </c>
    </row>
    <row r="32" spans="1:52">
      <c r="A32" s="14" t="s">
        <v>75</v>
      </c>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T32" t="s">
        <v>76</v>
      </c>
      <c r="AU32" t="s">
        <v>76</v>
      </c>
      <c r="AV32">
        <f xml:space="preserve"> SUM(AV14:AV31)</f>
        <v>223</v>
      </c>
      <c r="AW32">
        <f xml:space="preserve"> SUM(AW14:AW31)</f>
        <v>32</v>
      </c>
      <c r="AX32" s="8">
        <f xml:space="preserve"> AV32/(AV32+AW32)*100</f>
        <v>87.450980392156865</v>
      </c>
    </row>
    <row r="33" spans="1:46">
      <c r="A33" t="s">
        <v>44</v>
      </c>
      <c r="B33">
        <f t="shared" ref="B33:L33" si="5">COUNTIF(B14:B31,"y")</f>
        <v>9</v>
      </c>
      <c r="C33">
        <f t="shared" si="5"/>
        <v>11</v>
      </c>
      <c r="D33">
        <f t="shared" si="5"/>
        <v>9</v>
      </c>
      <c r="E33">
        <f t="shared" si="5"/>
        <v>10</v>
      </c>
      <c r="F33">
        <f t="shared" si="5"/>
        <v>5</v>
      </c>
      <c r="G33">
        <f t="shared" si="5"/>
        <v>10</v>
      </c>
      <c r="H33">
        <f t="shared" si="5"/>
        <v>10</v>
      </c>
      <c r="I33">
        <f t="shared" si="5"/>
        <v>8</v>
      </c>
      <c r="J33">
        <f t="shared" si="5"/>
        <v>11</v>
      </c>
      <c r="K33">
        <f t="shared" si="5"/>
        <v>9</v>
      </c>
      <c r="L33">
        <f t="shared" si="5"/>
        <v>10</v>
      </c>
      <c r="V33">
        <f t="shared" ref="V33:AR33" si="6">COUNTIF(V14:V31,"y")</f>
        <v>11</v>
      </c>
      <c r="W33">
        <f t="shared" si="6"/>
        <v>11</v>
      </c>
      <c r="X33">
        <f t="shared" si="6"/>
        <v>11</v>
      </c>
      <c r="Y33">
        <f t="shared" si="6"/>
        <v>8</v>
      </c>
      <c r="Z33">
        <f t="shared" si="6"/>
        <v>11</v>
      </c>
      <c r="AA33">
        <f t="shared" si="6"/>
        <v>9</v>
      </c>
      <c r="AB33">
        <f t="shared" si="6"/>
        <v>10</v>
      </c>
      <c r="AC33">
        <f t="shared" si="6"/>
        <v>11</v>
      </c>
      <c r="AD33">
        <f t="shared" si="6"/>
        <v>10</v>
      </c>
      <c r="AE33">
        <f t="shared" si="6"/>
        <v>0</v>
      </c>
      <c r="AF33">
        <f t="shared" si="6"/>
        <v>0</v>
      </c>
      <c r="AG33">
        <f t="shared" si="6"/>
        <v>0</v>
      </c>
      <c r="AH33">
        <f t="shared" si="6"/>
        <v>9</v>
      </c>
      <c r="AI33">
        <f t="shared" si="6"/>
        <v>11</v>
      </c>
      <c r="AJ33">
        <f t="shared" si="6"/>
        <v>9</v>
      </c>
      <c r="AK33">
        <f t="shared" si="6"/>
        <v>0</v>
      </c>
      <c r="AL33">
        <f t="shared" si="6"/>
        <v>0</v>
      </c>
      <c r="AM33">
        <f t="shared" si="6"/>
        <v>0</v>
      </c>
      <c r="AN33">
        <f t="shared" si="6"/>
        <v>0</v>
      </c>
      <c r="AO33">
        <f t="shared" si="6"/>
        <v>0</v>
      </c>
      <c r="AP33">
        <f t="shared" si="6"/>
        <v>0</v>
      </c>
      <c r="AQ33">
        <f t="shared" si="6"/>
        <v>0</v>
      </c>
      <c r="AR33">
        <f t="shared" si="6"/>
        <v>0</v>
      </c>
      <c r="AS33">
        <f xml:space="preserve"> SUM(B33:AR33)</f>
        <v>223</v>
      </c>
    </row>
    <row r="34" spans="1:46">
      <c r="A34" t="s">
        <v>45</v>
      </c>
      <c r="B34">
        <f t="shared" ref="B34:L34" si="7">COUNTIF(B14:B31,"n")</f>
        <v>2</v>
      </c>
      <c r="C34">
        <f t="shared" si="7"/>
        <v>1</v>
      </c>
      <c r="D34">
        <f t="shared" si="7"/>
        <v>2</v>
      </c>
      <c r="E34">
        <f t="shared" si="7"/>
        <v>1</v>
      </c>
      <c r="F34">
        <f t="shared" si="7"/>
        <v>1</v>
      </c>
      <c r="G34">
        <f t="shared" si="7"/>
        <v>2</v>
      </c>
      <c r="H34">
        <f t="shared" si="7"/>
        <v>1</v>
      </c>
      <c r="I34">
        <f t="shared" si="7"/>
        <v>1</v>
      </c>
      <c r="J34">
        <f t="shared" si="7"/>
        <v>0</v>
      </c>
      <c r="K34">
        <f t="shared" si="7"/>
        <v>2</v>
      </c>
      <c r="L34">
        <f t="shared" si="7"/>
        <v>0</v>
      </c>
      <c r="V34">
        <f t="shared" ref="V34:AR34" si="8">COUNTIF(V14:V31,"n")</f>
        <v>0</v>
      </c>
      <c r="W34">
        <f t="shared" si="8"/>
        <v>2</v>
      </c>
      <c r="X34">
        <f t="shared" si="8"/>
        <v>0</v>
      </c>
      <c r="Y34">
        <f t="shared" si="8"/>
        <v>3</v>
      </c>
      <c r="Z34">
        <f t="shared" si="8"/>
        <v>1</v>
      </c>
      <c r="AA34">
        <f t="shared" si="8"/>
        <v>2</v>
      </c>
      <c r="AB34">
        <f t="shared" si="8"/>
        <v>3</v>
      </c>
      <c r="AC34">
        <f t="shared" si="8"/>
        <v>2</v>
      </c>
      <c r="AD34">
        <f t="shared" si="8"/>
        <v>2</v>
      </c>
      <c r="AE34">
        <f t="shared" si="8"/>
        <v>0</v>
      </c>
      <c r="AF34">
        <f t="shared" si="8"/>
        <v>0</v>
      </c>
      <c r="AG34">
        <f t="shared" si="8"/>
        <v>0</v>
      </c>
      <c r="AH34">
        <f t="shared" si="8"/>
        <v>1</v>
      </c>
      <c r="AI34">
        <f t="shared" si="8"/>
        <v>1</v>
      </c>
      <c r="AJ34">
        <f t="shared" si="8"/>
        <v>2</v>
      </c>
      <c r="AK34">
        <f t="shared" si="8"/>
        <v>0</v>
      </c>
      <c r="AL34">
        <f t="shared" si="8"/>
        <v>0</v>
      </c>
      <c r="AM34">
        <f t="shared" si="8"/>
        <v>0</v>
      </c>
      <c r="AN34">
        <f t="shared" si="8"/>
        <v>0</v>
      </c>
      <c r="AO34">
        <f t="shared" si="8"/>
        <v>0</v>
      </c>
      <c r="AP34">
        <f t="shared" si="8"/>
        <v>0</v>
      </c>
      <c r="AQ34">
        <f t="shared" si="8"/>
        <v>0</v>
      </c>
      <c r="AR34">
        <f t="shared" si="8"/>
        <v>0</v>
      </c>
      <c r="AS34">
        <f xml:space="preserve"> SUM(B34:AR34)</f>
        <v>32</v>
      </c>
    </row>
    <row r="35" spans="1:46">
      <c r="A35" t="s">
        <v>48</v>
      </c>
      <c r="B35">
        <f t="shared" ref="B35:L35" si="9" xml:space="preserve"> COUNTIF(B14:B31,"e")</f>
        <v>6</v>
      </c>
      <c r="C35">
        <f t="shared" si="9"/>
        <v>5</v>
      </c>
      <c r="D35">
        <f t="shared" si="9"/>
        <v>6</v>
      </c>
      <c r="E35">
        <f t="shared" si="9"/>
        <v>5</v>
      </c>
      <c r="F35">
        <f t="shared" si="9"/>
        <v>8</v>
      </c>
      <c r="G35">
        <f t="shared" si="9"/>
        <v>5</v>
      </c>
      <c r="H35">
        <f t="shared" si="9"/>
        <v>6</v>
      </c>
      <c r="I35">
        <f t="shared" si="9"/>
        <v>6</v>
      </c>
      <c r="J35">
        <f t="shared" si="9"/>
        <v>5</v>
      </c>
      <c r="K35">
        <f t="shared" si="9"/>
        <v>5</v>
      </c>
      <c r="L35">
        <f t="shared" si="9"/>
        <v>7</v>
      </c>
      <c r="V35">
        <f t="shared" ref="V35:AR35" si="10" xml:space="preserve"> COUNTIF(V14:V31,"e")</f>
        <v>5</v>
      </c>
      <c r="W35">
        <f t="shared" si="10"/>
        <v>4</v>
      </c>
      <c r="X35">
        <f t="shared" si="10"/>
        <v>6</v>
      </c>
      <c r="Y35">
        <f t="shared" si="10"/>
        <v>6</v>
      </c>
      <c r="Z35">
        <f t="shared" si="10"/>
        <v>5</v>
      </c>
      <c r="AA35">
        <f t="shared" si="10"/>
        <v>5</v>
      </c>
      <c r="AB35">
        <f t="shared" si="10"/>
        <v>4</v>
      </c>
      <c r="AC35">
        <f t="shared" si="10"/>
        <v>4</v>
      </c>
      <c r="AD35">
        <f t="shared" si="10"/>
        <v>4</v>
      </c>
      <c r="AE35">
        <f t="shared" si="10"/>
        <v>0</v>
      </c>
      <c r="AF35">
        <f t="shared" si="10"/>
        <v>0</v>
      </c>
      <c r="AG35">
        <f t="shared" si="10"/>
        <v>0</v>
      </c>
      <c r="AH35">
        <f t="shared" si="10"/>
        <v>4</v>
      </c>
      <c r="AI35">
        <f t="shared" si="10"/>
        <v>5</v>
      </c>
      <c r="AJ35">
        <f t="shared" si="10"/>
        <v>6</v>
      </c>
      <c r="AK35">
        <f t="shared" si="10"/>
        <v>0</v>
      </c>
      <c r="AL35">
        <f t="shared" si="10"/>
        <v>0</v>
      </c>
      <c r="AM35">
        <f t="shared" si="10"/>
        <v>0</v>
      </c>
      <c r="AN35">
        <f t="shared" si="10"/>
        <v>0</v>
      </c>
      <c r="AO35">
        <f t="shared" si="10"/>
        <v>0</v>
      </c>
      <c r="AP35">
        <f t="shared" si="10"/>
        <v>0</v>
      </c>
      <c r="AQ35">
        <f t="shared" si="10"/>
        <v>0</v>
      </c>
      <c r="AR35">
        <f t="shared" si="10"/>
        <v>0</v>
      </c>
      <c r="AS35">
        <f xml:space="preserve"> SUM(B35:AR35)</f>
        <v>122</v>
      </c>
    </row>
    <row r="36" spans="1:46">
      <c r="A36" t="s">
        <v>77</v>
      </c>
      <c r="B36">
        <f t="shared" ref="B36:AR36" si="11" xml:space="preserve"> COUNTIF(B14:B31,"ok")</f>
        <v>1</v>
      </c>
      <c r="C36">
        <f t="shared" si="11"/>
        <v>1</v>
      </c>
      <c r="D36">
        <f t="shared" si="11"/>
        <v>1</v>
      </c>
      <c r="E36">
        <f t="shared" si="11"/>
        <v>2</v>
      </c>
      <c r="F36">
        <f t="shared" si="11"/>
        <v>4</v>
      </c>
      <c r="G36">
        <f t="shared" si="11"/>
        <v>1</v>
      </c>
      <c r="H36">
        <f t="shared" si="11"/>
        <v>1</v>
      </c>
      <c r="I36">
        <f t="shared" si="11"/>
        <v>2</v>
      </c>
      <c r="J36">
        <f t="shared" si="11"/>
        <v>1</v>
      </c>
      <c r="K36">
        <f t="shared" si="11"/>
        <v>1</v>
      </c>
      <c r="L36">
        <f t="shared" si="11"/>
        <v>1</v>
      </c>
      <c r="M36">
        <f t="shared" si="11"/>
        <v>0</v>
      </c>
      <c r="N36">
        <f t="shared" si="11"/>
        <v>0</v>
      </c>
      <c r="O36">
        <f t="shared" si="11"/>
        <v>0</v>
      </c>
      <c r="P36">
        <f t="shared" si="11"/>
        <v>0</v>
      </c>
      <c r="Q36">
        <f t="shared" si="11"/>
        <v>0</v>
      </c>
      <c r="R36">
        <f t="shared" si="11"/>
        <v>0</v>
      </c>
      <c r="S36">
        <f t="shared" si="11"/>
        <v>0</v>
      </c>
      <c r="T36">
        <f t="shared" si="11"/>
        <v>0</v>
      </c>
      <c r="U36">
        <f t="shared" si="11"/>
        <v>0</v>
      </c>
      <c r="V36">
        <f t="shared" si="11"/>
        <v>1</v>
      </c>
      <c r="W36">
        <f t="shared" si="11"/>
        <v>1</v>
      </c>
      <c r="X36">
        <f t="shared" si="11"/>
        <v>1</v>
      </c>
      <c r="Y36">
        <f t="shared" si="11"/>
        <v>1</v>
      </c>
      <c r="Z36">
        <f t="shared" si="11"/>
        <v>1</v>
      </c>
      <c r="AA36">
        <f t="shared" si="11"/>
        <v>2</v>
      </c>
      <c r="AB36">
        <f t="shared" si="11"/>
        <v>0</v>
      </c>
      <c r="AC36">
        <f t="shared" si="11"/>
        <v>0</v>
      </c>
      <c r="AD36">
        <f t="shared" si="11"/>
        <v>1</v>
      </c>
      <c r="AE36">
        <f t="shared" si="11"/>
        <v>0</v>
      </c>
      <c r="AF36">
        <f t="shared" si="11"/>
        <v>0</v>
      </c>
      <c r="AG36">
        <f t="shared" si="11"/>
        <v>0</v>
      </c>
      <c r="AH36">
        <f t="shared" si="11"/>
        <v>2</v>
      </c>
      <c r="AI36">
        <f t="shared" si="11"/>
        <v>1</v>
      </c>
      <c r="AJ36">
        <f t="shared" si="11"/>
        <v>1</v>
      </c>
      <c r="AK36">
        <f t="shared" si="11"/>
        <v>0</v>
      </c>
      <c r="AL36">
        <f t="shared" si="11"/>
        <v>0</v>
      </c>
      <c r="AM36">
        <f t="shared" si="11"/>
        <v>0</v>
      </c>
      <c r="AN36">
        <f t="shared" si="11"/>
        <v>0</v>
      </c>
      <c r="AO36">
        <f t="shared" si="11"/>
        <v>0</v>
      </c>
      <c r="AP36">
        <f t="shared" si="11"/>
        <v>0</v>
      </c>
      <c r="AQ36">
        <f t="shared" si="11"/>
        <v>0</v>
      </c>
      <c r="AR36">
        <f t="shared" si="11"/>
        <v>0</v>
      </c>
      <c r="AS36">
        <f xml:space="preserve"> SUM(B36:AR36)</f>
        <v>28</v>
      </c>
    </row>
    <row r="37" spans="1:46">
      <c r="A37" t="s">
        <v>78</v>
      </c>
      <c r="B37" s="15">
        <f t="shared" ref="B37:L37" si="12" xml:space="preserve"> B33/(B33+B34)*100</f>
        <v>81.818181818181827</v>
      </c>
      <c r="C37" s="15">
        <f t="shared" si="12"/>
        <v>91.666666666666657</v>
      </c>
      <c r="D37" s="15">
        <f t="shared" si="12"/>
        <v>81.818181818181827</v>
      </c>
      <c r="E37" s="15">
        <f t="shared" si="12"/>
        <v>90.909090909090907</v>
      </c>
      <c r="F37" s="15">
        <f t="shared" si="12"/>
        <v>83.333333333333343</v>
      </c>
      <c r="G37" s="15">
        <f t="shared" si="12"/>
        <v>83.333333333333343</v>
      </c>
      <c r="H37" s="15">
        <f t="shared" si="12"/>
        <v>90.909090909090907</v>
      </c>
      <c r="I37" s="15">
        <f t="shared" si="12"/>
        <v>88.888888888888886</v>
      </c>
      <c r="J37" s="15">
        <f t="shared" si="12"/>
        <v>100</v>
      </c>
      <c r="K37" s="15">
        <f t="shared" si="12"/>
        <v>81.818181818181827</v>
      </c>
      <c r="L37" s="15">
        <f t="shared" si="12"/>
        <v>100</v>
      </c>
      <c r="V37" s="15">
        <f t="shared" ref="V37:AS37" si="13" xml:space="preserve"> V33/(V33+V34)*100</f>
        <v>100</v>
      </c>
      <c r="W37" s="15">
        <f t="shared" si="13"/>
        <v>84.615384615384613</v>
      </c>
      <c r="X37" s="15">
        <f t="shared" si="13"/>
        <v>100</v>
      </c>
      <c r="Y37" s="15">
        <f t="shared" si="13"/>
        <v>72.727272727272734</v>
      </c>
      <c r="Z37" s="15">
        <f t="shared" si="13"/>
        <v>91.666666666666657</v>
      </c>
      <c r="AA37" s="15">
        <f t="shared" si="13"/>
        <v>81.818181818181827</v>
      </c>
      <c r="AB37" s="15">
        <f t="shared" si="13"/>
        <v>76.923076923076934</v>
      </c>
      <c r="AC37" s="15">
        <f t="shared" si="13"/>
        <v>84.615384615384613</v>
      </c>
      <c r="AD37" s="15">
        <f t="shared" si="13"/>
        <v>83.333333333333343</v>
      </c>
      <c r="AE37" s="15" t="e">
        <f t="shared" si="13"/>
        <v>#DIV/0!</v>
      </c>
      <c r="AF37" s="15" t="e">
        <f t="shared" si="13"/>
        <v>#DIV/0!</v>
      </c>
      <c r="AG37" s="15" t="e">
        <f t="shared" si="13"/>
        <v>#DIV/0!</v>
      </c>
      <c r="AH37" s="15">
        <f t="shared" si="13"/>
        <v>90</v>
      </c>
      <c r="AI37" s="15">
        <f t="shared" si="13"/>
        <v>91.666666666666657</v>
      </c>
      <c r="AJ37" s="15">
        <f t="shared" si="13"/>
        <v>81.818181818181827</v>
      </c>
      <c r="AK37" s="15" t="e">
        <f t="shared" si="13"/>
        <v>#DIV/0!</v>
      </c>
      <c r="AL37" s="15" t="e">
        <f t="shared" si="13"/>
        <v>#DIV/0!</v>
      </c>
      <c r="AM37" s="15" t="e">
        <f t="shared" si="13"/>
        <v>#DIV/0!</v>
      </c>
      <c r="AN37" s="15" t="e">
        <f t="shared" si="13"/>
        <v>#DIV/0!</v>
      </c>
      <c r="AO37" s="15" t="e">
        <f t="shared" si="13"/>
        <v>#DIV/0!</v>
      </c>
      <c r="AP37" s="15" t="e">
        <f t="shared" si="13"/>
        <v>#DIV/0!</v>
      </c>
      <c r="AQ37" s="15" t="e">
        <f t="shared" si="13"/>
        <v>#DIV/0!</v>
      </c>
      <c r="AR37" s="15" t="e">
        <f t="shared" si="13"/>
        <v>#DIV/0!</v>
      </c>
      <c r="AS37" s="16">
        <f t="shared" si="13"/>
        <v>87.450980392156865</v>
      </c>
      <c r="AT37" s="16"/>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Z37"/>
  <sheetViews>
    <sheetView topLeftCell="A10" workbookViewId="0">
      <pane xSplit="1" topLeftCell="AS1" activePane="topRight" state="frozen"/>
      <selection activeCell="A12" sqref="A12"/>
      <selection pane="topRight" activeCell="AW23" sqref="AW23"/>
    </sheetView>
  </sheetViews>
  <sheetFormatPr baseColWidth="10" defaultRowHeight="16"/>
  <cols>
    <col min="1" max="1" width="33.5" customWidth="1"/>
    <col min="3" max="3" width="17.6640625" customWidth="1"/>
    <col min="12" max="12" width="9.33203125" customWidth="1"/>
    <col min="13" max="21" width="10.83203125" hidden="1" customWidth="1"/>
    <col min="45" max="45" width="5.33203125" customWidth="1"/>
    <col min="46" max="46" width="16.83203125" customWidth="1"/>
    <col min="47" max="47" width="12.83203125" bestFit="1" customWidth="1"/>
    <col min="48" max="48" width="16.1640625" bestFit="1" customWidth="1"/>
    <col min="49" max="49" width="25" bestFit="1" customWidth="1"/>
    <col min="50" max="50" width="16.1640625" customWidth="1"/>
    <col min="52" max="52" width="11.6640625" customWidth="1"/>
  </cols>
  <sheetData>
    <row r="1" spans="1:52">
      <c r="A1" t="s">
        <v>0</v>
      </c>
    </row>
    <row r="2" spans="1:52">
      <c r="A2" t="s">
        <v>1</v>
      </c>
    </row>
    <row r="4" spans="1:52">
      <c r="A4" t="s">
        <v>2</v>
      </c>
    </row>
    <row r="5" spans="1:52">
      <c r="A5" t="s">
        <v>3</v>
      </c>
    </row>
    <row r="6" spans="1:52" ht="190" customHeight="1">
      <c r="A6" s="1" t="s">
        <v>4</v>
      </c>
      <c r="C6" s="2" t="s">
        <v>5</v>
      </c>
    </row>
    <row r="8" spans="1:52">
      <c r="A8" t="s">
        <v>6</v>
      </c>
    </row>
    <row r="10" spans="1:52">
      <c r="A10" t="s">
        <v>7</v>
      </c>
    </row>
    <row r="11" spans="1:52">
      <c r="AU11" s="3" t="s">
        <v>8</v>
      </c>
    </row>
    <row r="12" spans="1:52" ht="34">
      <c r="A12" t="s">
        <v>9</v>
      </c>
      <c r="B12" t="s">
        <v>136</v>
      </c>
      <c r="C12" t="s">
        <v>135</v>
      </c>
      <c r="D12" t="s">
        <v>134</v>
      </c>
      <c r="E12" t="s">
        <v>133</v>
      </c>
      <c r="F12" s="4" t="s">
        <v>132</v>
      </c>
      <c r="G12" t="s">
        <v>131</v>
      </c>
      <c r="H12" t="s">
        <v>130</v>
      </c>
      <c r="I12" t="s">
        <v>129</v>
      </c>
      <c r="J12" t="s">
        <v>128</v>
      </c>
      <c r="K12" t="s">
        <v>19</v>
      </c>
      <c r="L12" t="s">
        <v>127</v>
      </c>
      <c r="V12" s="5" t="s">
        <v>126</v>
      </c>
      <c r="W12" t="s">
        <v>125</v>
      </c>
      <c r="X12" t="s">
        <v>124</v>
      </c>
      <c r="Y12" t="s">
        <v>123</v>
      </c>
      <c r="Z12" t="s">
        <v>122</v>
      </c>
      <c r="AA12" t="s">
        <v>121</v>
      </c>
      <c r="AB12" t="s">
        <v>120</v>
      </c>
      <c r="AC12" t="s">
        <v>119</v>
      </c>
      <c r="AD12" t="s">
        <v>118</v>
      </c>
      <c r="AH12" t="s">
        <v>117</v>
      </c>
      <c r="AI12" t="s">
        <v>116</v>
      </c>
      <c r="AJ12" t="s">
        <v>115</v>
      </c>
      <c r="AR12" s="6"/>
      <c r="AV12" t="s">
        <v>44</v>
      </c>
      <c r="AW12" t="s">
        <v>45</v>
      </c>
      <c r="AX12" s="7" t="s">
        <v>46</v>
      </c>
      <c r="AY12" t="s">
        <v>47</v>
      </c>
      <c r="AZ12" t="s">
        <v>48</v>
      </c>
    </row>
    <row r="13" spans="1:52">
      <c r="A13" t="s">
        <v>49</v>
      </c>
      <c r="B13" t="s">
        <v>50</v>
      </c>
      <c r="C13" t="s">
        <v>51</v>
      </c>
      <c r="D13" t="s">
        <v>50</v>
      </c>
      <c r="E13" t="s">
        <v>51</v>
      </c>
      <c r="F13" t="s">
        <v>50</v>
      </c>
      <c r="G13" t="s">
        <v>51</v>
      </c>
      <c r="H13" t="s">
        <v>50</v>
      </c>
      <c r="I13" t="s">
        <v>51</v>
      </c>
      <c r="J13" t="s">
        <v>50</v>
      </c>
      <c r="K13" t="s">
        <v>51</v>
      </c>
      <c r="L13" t="s">
        <v>50</v>
      </c>
      <c r="V13" t="s">
        <v>50</v>
      </c>
      <c r="W13" t="s">
        <v>51</v>
      </c>
      <c r="X13" t="s">
        <v>51</v>
      </c>
      <c r="Y13" t="s">
        <v>51</v>
      </c>
      <c r="Z13" t="s">
        <v>51</v>
      </c>
      <c r="AA13" t="s">
        <v>50</v>
      </c>
      <c r="AB13" t="s">
        <v>50</v>
      </c>
      <c r="AC13" t="s">
        <v>50</v>
      </c>
      <c r="AD13" t="s">
        <v>51</v>
      </c>
      <c r="AE13" t="s">
        <v>50</v>
      </c>
      <c r="AF13" t="s">
        <v>50</v>
      </c>
      <c r="AG13" t="s">
        <v>50</v>
      </c>
      <c r="AH13" t="s">
        <v>51</v>
      </c>
      <c r="AI13" t="s">
        <v>51</v>
      </c>
      <c r="AJ13" t="s">
        <v>51</v>
      </c>
      <c r="AK13" t="s">
        <v>51</v>
      </c>
      <c r="AL13" t="s">
        <v>51</v>
      </c>
      <c r="AM13" t="s">
        <v>51</v>
      </c>
      <c r="AN13" t="s">
        <v>51</v>
      </c>
      <c r="AO13" t="s">
        <v>51</v>
      </c>
      <c r="AP13" t="s">
        <v>51</v>
      </c>
      <c r="AQ13" t="s">
        <v>51</v>
      </c>
      <c r="AR13" t="s">
        <v>51</v>
      </c>
    </row>
    <row r="14" spans="1:52">
      <c r="A14" t="s">
        <v>52</v>
      </c>
      <c r="B14" t="s">
        <v>53</v>
      </c>
      <c r="C14" t="s">
        <v>53</v>
      </c>
      <c r="D14" t="s">
        <v>53</v>
      </c>
      <c r="E14" t="s">
        <v>53</v>
      </c>
      <c r="F14" t="s">
        <v>55</v>
      </c>
      <c r="G14" t="s">
        <v>53</v>
      </c>
      <c r="H14" t="s">
        <v>53</v>
      </c>
      <c r="I14" t="s">
        <v>53</v>
      </c>
      <c r="J14" t="s">
        <v>53</v>
      </c>
      <c r="K14" t="s">
        <v>53</v>
      </c>
      <c r="L14" t="s">
        <v>53</v>
      </c>
      <c r="V14" t="s">
        <v>53</v>
      </c>
      <c r="W14" t="s">
        <v>53</v>
      </c>
      <c r="X14" t="s">
        <v>53</v>
      </c>
      <c r="Y14" t="s">
        <v>53</v>
      </c>
      <c r="Z14" t="s">
        <v>53</v>
      </c>
      <c r="AA14" t="s">
        <v>53</v>
      </c>
      <c r="AB14" t="s">
        <v>53</v>
      </c>
      <c r="AC14" t="s">
        <v>53</v>
      </c>
      <c r="AD14" t="s">
        <v>53</v>
      </c>
      <c r="AH14" t="s">
        <v>53</v>
      </c>
      <c r="AI14" t="s">
        <v>53</v>
      </c>
      <c r="AJ14" t="s">
        <v>53</v>
      </c>
      <c r="AU14" t="s">
        <v>52</v>
      </c>
      <c r="AV14">
        <f t="shared" ref="AV14:AV31" si="0">COUNTIF(B14:AR14,"y")</f>
        <v>22</v>
      </c>
      <c r="AW14">
        <f t="shared" ref="AW14:AW31" si="1">COUNTIF(B14:AR14,"n")</f>
        <v>0</v>
      </c>
      <c r="AX14" s="8">
        <f t="shared" ref="AX14:AX27" si="2" xml:space="preserve"> AV14/(AV14+AW14)*100</f>
        <v>100</v>
      </c>
      <c r="AY14">
        <f t="shared" ref="AY14:AY31" si="3" xml:space="preserve"> COUNTIF(B14:AR14,"ok")</f>
        <v>1</v>
      </c>
      <c r="AZ14">
        <f t="shared" ref="AZ14:AZ31" si="4">COUNTIF(B14:AR14,"e")</f>
        <v>0</v>
      </c>
    </row>
    <row r="15" spans="1:52">
      <c r="A15" t="s">
        <v>56</v>
      </c>
      <c r="B15" t="s">
        <v>57</v>
      </c>
      <c r="C15" t="s">
        <v>53</v>
      </c>
      <c r="D15" t="s">
        <v>53</v>
      </c>
      <c r="E15" t="s">
        <v>53</v>
      </c>
      <c r="F15" t="s">
        <v>57</v>
      </c>
      <c r="G15" t="s">
        <v>53</v>
      </c>
      <c r="H15" t="s">
        <v>53</v>
      </c>
      <c r="I15" t="s">
        <v>53</v>
      </c>
      <c r="J15" t="s">
        <v>53</v>
      </c>
      <c r="K15" t="s">
        <v>53</v>
      </c>
      <c r="L15" t="s">
        <v>53</v>
      </c>
      <c r="V15" t="s">
        <v>53</v>
      </c>
      <c r="W15" t="s">
        <v>53</v>
      </c>
      <c r="X15" t="s">
        <v>53</v>
      </c>
      <c r="Y15" t="s">
        <v>53</v>
      </c>
      <c r="Z15" t="s">
        <v>53</v>
      </c>
      <c r="AA15" t="s">
        <v>53</v>
      </c>
      <c r="AB15" t="s">
        <v>53</v>
      </c>
      <c r="AC15" t="s">
        <v>53</v>
      </c>
      <c r="AD15" t="s">
        <v>53</v>
      </c>
      <c r="AH15" t="s">
        <v>53</v>
      </c>
      <c r="AI15" t="s">
        <v>53</v>
      </c>
      <c r="AJ15" t="s">
        <v>53</v>
      </c>
      <c r="AU15" s="9" t="s">
        <v>56</v>
      </c>
      <c r="AV15" s="9">
        <f t="shared" si="0"/>
        <v>21</v>
      </c>
      <c r="AW15" s="9">
        <f t="shared" si="1"/>
        <v>0</v>
      </c>
      <c r="AX15" s="10">
        <f t="shared" si="2"/>
        <v>100</v>
      </c>
      <c r="AY15">
        <f t="shared" si="3"/>
        <v>0</v>
      </c>
      <c r="AZ15">
        <f t="shared" si="4"/>
        <v>2</v>
      </c>
    </row>
    <row r="16" spans="1:52">
      <c r="A16" t="s">
        <v>58</v>
      </c>
      <c r="B16" t="s">
        <v>53</v>
      </c>
      <c r="C16" t="s">
        <v>53</v>
      </c>
      <c r="D16" t="s">
        <v>53</v>
      </c>
      <c r="E16" t="s">
        <v>53</v>
      </c>
      <c r="F16" t="s">
        <v>54</v>
      </c>
      <c r="G16" t="s">
        <v>53</v>
      </c>
      <c r="H16" t="s">
        <v>54</v>
      </c>
      <c r="I16" t="s">
        <v>53</v>
      </c>
      <c r="J16" t="s">
        <v>53</v>
      </c>
      <c r="K16" t="s">
        <v>53</v>
      </c>
      <c r="L16" t="s">
        <v>53</v>
      </c>
      <c r="V16" s="11" t="s">
        <v>53</v>
      </c>
      <c r="W16" t="s">
        <v>53</v>
      </c>
      <c r="X16" t="s">
        <v>53</v>
      </c>
      <c r="Y16" t="s">
        <v>53</v>
      </c>
      <c r="Z16" t="s">
        <v>53</v>
      </c>
      <c r="AA16" t="s">
        <v>53</v>
      </c>
      <c r="AB16" t="s">
        <v>53</v>
      </c>
      <c r="AC16" t="s">
        <v>53</v>
      </c>
      <c r="AD16" t="s">
        <v>53</v>
      </c>
      <c r="AH16" t="s">
        <v>53</v>
      </c>
      <c r="AI16" t="s">
        <v>53</v>
      </c>
      <c r="AJ16" t="s">
        <v>53</v>
      </c>
      <c r="AU16" t="s">
        <v>58</v>
      </c>
      <c r="AV16">
        <f t="shared" si="0"/>
        <v>21</v>
      </c>
      <c r="AW16">
        <f t="shared" si="1"/>
        <v>2</v>
      </c>
      <c r="AX16" s="8">
        <f t="shared" si="2"/>
        <v>91.304347826086953</v>
      </c>
      <c r="AY16">
        <f t="shared" si="3"/>
        <v>0</v>
      </c>
      <c r="AZ16">
        <f t="shared" si="4"/>
        <v>0</v>
      </c>
    </row>
    <row r="17" spans="1:52">
      <c r="A17" t="s">
        <v>59</v>
      </c>
      <c r="B17" t="s">
        <v>53</v>
      </c>
      <c r="C17" t="s">
        <v>53</v>
      </c>
      <c r="D17" t="s">
        <v>53</v>
      </c>
      <c r="E17" t="s">
        <v>53</v>
      </c>
      <c r="F17" t="s">
        <v>53</v>
      </c>
      <c r="G17" t="s">
        <v>53</v>
      </c>
      <c r="H17" t="s">
        <v>53</v>
      </c>
      <c r="I17" t="s">
        <v>114</v>
      </c>
      <c r="J17" t="s">
        <v>53</v>
      </c>
      <c r="K17" t="s">
        <v>53</v>
      </c>
      <c r="L17" t="s">
        <v>53</v>
      </c>
      <c r="V17" s="11" t="s">
        <v>53</v>
      </c>
      <c r="W17" t="s">
        <v>53</v>
      </c>
      <c r="X17" t="s">
        <v>53</v>
      </c>
      <c r="Y17" t="s">
        <v>53</v>
      </c>
      <c r="Z17" t="s">
        <v>53</v>
      </c>
      <c r="AA17" t="s">
        <v>53</v>
      </c>
      <c r="AB17" t="s">
        <v>53</v>
      </c>
      <c r="AC17" t="s">
        <v>53</v>
      </c>
      <c r="AD17" t="s">
        <v>53</v>
      </c>
      <c r="AH17" t="s">
        <v>54</v>
      </c>
      <c r="AI17" t="s">
        <v>53</v>
      </c>
      <c r="AJ17" t="s">
        <v>53</v>
      </c>
      <c r="AU17" s="9" t="s">
        <v>59</v>
      </c>
      <c r="AV17" s="9">
        <f t="shared" si="0"/>
        <v>21</v>
      </c>
      <c r="AW17" s="9">
        <f t="shared" si="1"/>
        <v>1</v>
      </c>
      <c r="AX17" s="10">
        <f t="shared" si="2"/>
        <v>95.454545454545453</v>
      </c>
      <c r="AY17">
        <f t="shared" si="3"/>
        <v>0</v>
      </c>
      <c r="AZ17">
        <f t="shared" si="4"/>
        <v>0</v>
      </c>
    </row>
    <row r="18" spans="1:52">
      <c r="A18" t="s">
        <v>60</v>
      </c>
      <c r="B18" t="s">
        <v>53</v>
      </c>
      <c r="C18" t="s">
        <v>53</v>
      </c>
      <c r="D18" t="s">
        <v>53</v>
      </c>
      <c r="E18" t="s">
        <v>53</v>
      </c>
      <c r="F18" t="s">
        <v>55</v>
      </c>
      <c r="G18" t="s">
        <v>53</v>
      </c>
      <c r="H18" t="s">
        <v>53</v>
      </c>
      <c r="I18" t="s">
        <v>53</v>
      </c>
      <c r="J18" t="s">
        <v>53</v>
      </c>
      <c r="K18" t="s">
        <v>112</v>
      </c>
      <c r="L18" t="s">
        <v>53</v>
      </c>
      <c r="V18" s="11" t="s">
        <v>53</v>
      </c>
      <c r="W18" t="s">
        <v>53</v>
      </c>
      <c r="X18" t="s">
        <v>53</v>
      </c>
      <c r="Y18" t="s">
        <v>53</v>
      </c>
      <c r="Z18" t="s">
        <v>53</v>
      </c>
      <c r="AA18" t="s">
        <v>53</v>
      </c>
      <c r="AB18" t="s">
        <v>53</v>
      </c>
      <c r="AC18" t="s">
        <v>53</v>
      </c>
      <c r="AD18" t="s">
        <v>53</v>
      </c>
      <c r="AH18" t="s">
        <v>53</v>
      </c>
      <c r="AI18" t="s">
        <v>53</v>
      </c>
      <c r="AJ18" t="s">
        <v>53</v>
      </c>
      <c r="AU18" t="s">
        <v>60</v>
      </c>
      <c r="AV18">
        <f t="shared" si="0"/>
        <v>21</v>
      </c>
      <c r="AW18">
        <f t="shared" si="1"/>
        <v>0</v>
      </c>
      <c r="AX18" s="8">
        <f t="shared" si="2"/>
        <v>100</v>
      </c>
      <c r="AY18">
        <f t="shared" si="3"/>
        <v>1</v>
      </c>
      <c r="AZ18">
        <f t="shared" si="4"/>
        <v>0</v>
      </c>
    </row>
    <row r="19" spans="1:52" ht="17">
      <c r="A19" t="s">
        <v>61</v>
      </c>
      <c r="B19" t="s">
        <v>53</v>
      </c>
      <c r="C19" t="s">
        <v>53</v>
      </c>
      <c r="D19" t="s">
        <v>53</v>
      </c>
      <c r="E19" t="s">
        <v>57</v>
      </c>
      <c r="F19" t="s">
        <v>53</v>
      </c>
      <c r="G19" t="s">
        <v>53</v>
      </c>
      <c r="H19" t="s">
        <v>53</v>
      </c>
      <c r="I19" t="s">
        <v>57</v>
      </c>
      <c r="J19" t="s">
        <v>53</v>
      </c>
      <c r="K19" t="s">
        <v>57</v>
      </c>
      <c r="L19" t="s">
        <v>57</v>
      </c>
      <c r="V19" s="11" t="s">
        <v>53</v>
      </c>
      <c r="W19" t="s">
        <v>53</v>
      </c>
      <c r="X19" t="s">
        <v>57</v>
      </c>
      <c r="Y19" t="s">
        <v>53</v>
      </c>
      <c r="Z19" t="s">
        <v>53</v>
      </c>
      <c r="AA19" t="s">
        <v>57</v>
      </c>
      <c r="AB19" t="s">
        <v>54</v>
      </c>
      <c r="AC19" t="s">
        <v>53</v>
      </c>
      <c r="AD19" t="s">
        <v>53</v>
      </c>
      <c r="AH19" t="s">
        <v>53</v>
      </c>
      <c r="AI19" t="s">
        <v>53</v>
      </c>
      <c r="AJ19" t="s">
        <v>57</v>
      </c>
      <c r="AU19" s="12" t="s">
        <v>61</v>
      </c>
      <c r="AV19" s="12">
        <f t="shared" si="0"/>
        <v>15</v>
      </c>
      <c r="AW19" s="12">
        <f t="shared" si="1"/>
        <v>1</v>
      </c>
      <c r="AX19" s="13">
        <f t="shared" si="2"/>
        <v>93.75</v>
      </c>
      <c r="AY19">
        <f t="shared" si="3"/>
        <v>0</v>
      </c>
      <c r="AZ19">
        <f t="shared" si="4"/>
        <v>7</v>
      </c>
    </row>
    <row r="20" spans="1:52">
      <c r="A20" t="s">
        <v>62</v>
      </c>
      <c r="B20" t="s">
        <v>57</v>
      </c>
      <c r="C20" t="s">
        <v>57</v>
      </c>
      <c r="D20" t="s">
        <v>57</v>
      </c>
      <c r="E20" t="s">
        <v>57</v>
      </c>
      <c r="F20" t="s">
        <v>57</v>
      </c>
      <c r="G20" t="s">
        <v>57</v>
      </c>
      <c r="H20" t="s">
        <v>57</v>
      </c>
      <c r="I20" t="s">
        <v>57</v>
      </c>
      <c r="J20" t="s">
        <v>57</v>
      </c>
      <c r="K20" t="s">
        <v>57</v>
      </c>
      <c r="L20" t="s">
        <v>57</v>
      </c>
      <c r="V20" s="11" t="s">
        <v>57</v>
      </c>
      <c r="W20" t="s">
        <v>57</v>
      </c>
      <c r="X20" t="s">
        <v>57</v>
      </c>
      <c r="Y20" t="s">
        <v>57</v>
      </c>
      <c r="Z20" t="s">
        <v>57</v>
      </c>
      <c r="AA20" t="s">
        <v>57</v>
      </c>
      <c r="AB20" t="s">
        <v>57</v>
      </c>
      <c r="AC20" t="s">
        <v>57</v>
      </c>
      <c r="AD20" t="s">
        <v>57</v>
      </c>
      <c r="AH20" t="s">
        <v>57</v>
      </c>
      <c r="AI20" t="s">
        <v>57</v>
      </c>
      <c r="AJ20" t="s">
        <v>57</v>
      </c>
      <c r="AU20" t="s">
        <v>62</v>
      </c>
      <c r="AV20">
        <f t="shared" si="0"/>
        <v>0</v>
      </c>
      <c r="AW20">
        <f t="shared" si="1"/>
        <v>0</v>
      </c>
      <c r="AX20" s="8" t="e">
        <f t="shared" si="2"/>
        <v>#DIV/0!</v>
      </c>
      <c r="AY20">
        <f t="shared" si="3"/>
        <v>0</v>
      </c>
      <c r="AZ20">
        <f t="shared" si="4"/>
        <v>23</v>
      </c>
    </row>
    <row r="21" spans="1:52">
      <c r="A21" t="s">
        <v>63</v>
      </c>
      <c r="B21" t="s">
        <v>53</v>
      </c>
      <c r="C21" t="s">
        <v>53</v>
      </c>
      <c r="D21" t="s">
        <v>53</v>
      </c>
      <c r="E21" t="s">
        <v>53</v>
      </c>
      <c r="F21" t="s">
        <v>57</v>
      </c>
      <c r="G21" t="s">
        <v>53</v>
      </c>
      <c r="H21" t="s">
        <v>53</v>
      </c>
      <c r="I21" t="s">
        <v>57</v>
      </c>
      <c r="J21" t="s">
        <v>53</v>
      </c>
      <c r="K21" t="s">
        <v>53</v>
      </c>
      <c r="L21" t="s">
        <v>57</v>
      </c>
      <c r="V21" s="11" t="s">
        <v>57</v>
      </c>
      <c r="W21" t="s">
        <v>53</v>
      </c>
      <c r="X21" t="s">
        <v>53</v>
      </c>
      <c r="Y21" t="s">
        <v>53</v>
      </c>
      <c r="Z21" t="s">
        <v>53</v>
      </c>
      <c r="AA21" t="s">
        <v>53</v>
      </c>
      <c r="AB21" t="s">
        <v>53</v>
      </c>
      <c r="AC21" t="s">
        <v>53</v>
      </c>
      <c r="AD21" t="s">
        <v>53</v>
      </c>
      <c r="AH21" t="s">
        <v>53</v>
      </c>
      <c r="AI21" t="s">
        <v>53</v>
      </c>
      <c r="AJ21" t="s">
        <v>53</v>
      </c>
      <c r="AU21" s="9" t="s">
        <v>63</v>
      </c>
      <c r="AV21" s="9">
        <f t="shared" si="0"/>
        <v>19</v>
      </c>
      <c r="AW21" s="9">
        <f t="shared" si="1"/>
        <v>0</v>
      </c>
      <c r="AX21" s="10">
        <f t="shared" si="2"/>
        <v>100</v>
      </c>
      <c r="AY21">
        <f t="shared" si="3"/>
        <v>0</v>
      </c>
      <c r="AZ21">
        <f t="shared" si="4"/>
        <v>4</v>
      </c>
    </row>
    <row r="22" spans="1:52">
      <c r="A22" t="s">
        <v>64</v>
      </c>
      <c r="B22" t="s">
        <v>53</v>
      </c>
      <c r="C22" t="s">
        <v>53</v>
      </c>
      <c r="D22" t="s">
        <v>53</v>
      </c>
      <c r="E22" s="24" t="s">
        <v>54</v>
      </c>
      <c r="F22" t="s">
        <v>53</v>
      </c>
      <c r="G22" t="s">
        <v>53</v>
      </c>
      <c r="H22" t="s">
        <v>53</v>
      </c>
      <c r="I22" t="s">
        <v>53</v>
      </c>
      <c r="J22" t="s">
        <v>55</v>
      </c>
      <c r="K22" t="s">
        <v>53</v>
      </c>
      <c r="L22" t="s">
        <v>53</v>
      </c>
      <c r="V22" s="11" t="s">
        <v>55</v>
      </c>
      <c r="W22" t="s">
        <v>53</v>
      </c>
      <c r="X22" t="s">
        <v>53</v>
      </c>
      <c r="Y22" t="s">
        <v>54</v>
      </c>
      <c r="Z22" t="s">
        <v>53</v>
      </c>
      <c r="AA22" t="s">
        <v>53</v>
      </c>
      <c r="AB22" t="s">
        <v>55</v>
      </c>
      <c r="AC22" t="s">
        <v>53</v>
      </c>
      <c r="AD22" t="s">
        <v>54</v>
      </c>
      <c r="AH22" t="s">
        <v>113</v>
      </c>
      <c r="AI22" t="s">
        <v>53</v>
      </c>
      <c r="AJ22" t="s">
        <v>53</v>
      </c>
      <c r="AU22" t="s">
        <v>64</v>
      </c>
      <c r="AV22">
        <f t="shared" si="0"/>
        <v>16</v>
      </c>
      <c r="AW22">
        <f t="shared" si="1"/>
        <v>3</v>
      </c>
      <c r="AX22" s="8">
        <f t="shared" si="2"/>
        <v>84.210526315789465</v>
      </c>
      <c r="AY22">
        <f t="shared" si="3"/>
        <v>3</v>
      </c>
      <c r="AZ22">
        <f t="shared" si="4"/>
        <v>0</v>
      </c>
    </row>
    <row r="23" spans="1:52">
      <c r="A23" t="s">
        <v>65</v>
      </c>
      <c r="B23" t="s">
        <v>54</v>
      </c>
      <c r="C23" t="s">
        <v>53</v>
      </c>
      <c r="D23" t="s">
        <v>54</v>
      </c>
      <c r="E23" t="s">
        <v>53</v>
      </c>
      <c r="F23" t="s">
        <v>53</v>
      </c>
      <c r="G23" t="s">
        <v>53</v>
      </c>
      <c r="H23" t="s">
        <v>55</v>
      </c>
      <c r="I23" t="s">
        <v>53</v>
      </c>
      <c r="J23" t="s">
        <v>53</v>
      </c>
      <c r="K23" t="s">
        <v>53</v>
      </c>
      <c r="L23" t="s">
        <v>53</v>
      </c>
      <c r="V23" s="11" t="s">
        <v>53</v>
      </c>
      <c r="W23" t="s">
        <v>53</v>
      </c>
      <c r="X23" t="s">
        <v>53</v>
      </c>
      <c r="Y23" t="s">
        <v>53</v>
      </c>
      <c r="Z23" t="s">
        <v>53</v>
      </c>
      <c r="AA23" t="s">
        <v>53</v>
      </c>
      <c r="AB23" t="s">
        <v>53</v>
      </c>
      <c r="AC23" t="s">
        <v>112</v>
      </c>
      <c r="AD23" t="s">
        <v>54</v>
      </c>
      <c r="AH23" t="s">
        <v>53</v>
      </c>
      <c r="AI23" t="s">
        <v>53</v>
      </c>
      <c r="AJ23" t="s">
        <v>53</v>
      </c>
      <c r="AU23" s="9" t="s">
        <v>65</v>
      </c>
      <c r="AV23" s="9">
        <f t="shared" si="0"/>
        <v>18</v>
      </c>
      <c r="AW23" s="9">
        <f t="shared" si="1"/>
        <v>3</v>
      </c>
      <c r="AX23" s="10">
        <f t="shared" si="2"/>
        <v>85.714285714285708</v>
      </c>
      <c r="AY23">
        <f t="shared" si="3"/>
        <v>1</v>
      </c>
      <c r="AZ23">
        <f t="shared" si="4"/>
        <v>0</v>
      </c>
    </row>
    <row r="24" spans="1:52">
      <c r="A24" t="s">
        <v>66</v>
      </c>
      <c r="B24" t="s">
        <v>54</v>
      </c>
      <c r="C24" t="s">
        <v>57</v>
      </c>
      <c r="D24" t="s">
        <v>57</v>
      </c>
      <c r="E24" t="s">
        <v>57</v>
      </c>
      <c r="F24" t="s">
        <v>57</v>
      </c>
      <c r="G24" t="s">
        <v>57</v>
      </c>
      <c r="H24" t="s">
        <v>57</v>
      </c>
      <c r="I24" t="s">
        <v>57</v>
      </c>
      <c r="J24" t="s">
        <v>53</v>
      </c>
      <c r="K24" t="s">
        <v>57</v>
      </c>
      <c r="L24" t="s">
        <v>57</v>
      </c>
      <c r="V24" s="11" t="s">
        <v>57</v>
      </c>
      <c r="W24" t="s">
        <v>57</v>
      </c>
      <c r="X24" t="s">
        <v>57</v>
      </c>
      <c r="Y24" t="s">
        <v>57</v>
      </c>
      <c r="Z24" t="s">
        <v>57</v>
      </c>
      <c r="AA24" t="s">
        <v>57</v>
      </c>
      <c r="AB24" t="s">
        <v>57</v>
      </c>
      <c r="AC24" t="s">
        <v>57</v>
      </c>
      <c r="AD24" t="s">
        <v>57</v>
      </c>
      <c r="AH24" t="s">
        <v>57</v>
      </c>
      <c r="AI24" t="s">
        <v>57</v>
      </c>
      <c r="AJ24" t="s">
        <v>57</v>
      </c>
      <c r="AU24" t="s">
        <v>66</v>
      </c>
      <c r="AV24">
        <f t="shared" si="0"/>
        <v>1</v>
      </c>
      <c r="AW24">
        <f t="shared" si="1"/>
        <v>1</v>
      </c>
      <c r="AX24" s="8">
        <f t="shared" si="2"/>
        <v>50</v>
      </c>
      <c r="AY24">
        <f t="shared" si="3"/>
        <v>0</v>
      </c>
      <c r="AZ24">
        <f t="shared" si="4"/>
        <v>21</v>
      </c>
    </row>
    <row r="25" spans="1:52">
      <c r="A25" t="s">
        <v>67</v>
      </c>
      <c r="B25" t="s">
        <v>57</v>
      </c>
      <c r="C25" t="s">
        <v>57</v>
      </c>
      <c r="D25" t="s">
        <v>57</v>
      </c>
      <c r="E25" t="s">
        <v>57</v>
      </c>
      <c r="F25" t="s">
        <v>57</v>
      </c>
      <c r="G25" t="s">
        <v>57</v>
      </c>
      <c r="H25" t="s">
        <v>57</v>
      </c>
      <c r="I25" t="s">
        <v>57</v>
      </c>
      <c r="J25" t="s">
        <v>57</v>
      </c>
      <c r="K25" t="s">
        <v>57</v>
      </c>
      <c r="L25" t="s">
        <v>57</v>
      </c>
      <c r="V25" s="11" t="s">
        <v>57</v>
      </c>
      <c r="W25" t="s">
        <v>57</v>
      </c>
      <c r="X25" t="s">
        <v>57</v>
      </c>
      <c r="Y25" t="s">
        <v>57</v>
      </c>
      <c r="Z25" t="s">
        <v>57</v>
      </c>
      <c r="AA25" t="s">
        <v>57</v>
      </c>
      <c r="AB25" t="s">
        <v>57</v>
      </c>
      <c r="AC25" t="s">
        <v>57</v>
      </c>
      <c r="AD25" t="s">
        <v>57</v>
      </c>
      <c r="AH25" t="s">
        <v>57</v>
      </c>
      <c r="AI25" t="s">
        <v>57</v>
      </c>
      <c r="AJ25" t="s">
        <v>57</v>
      </c>
      <c r="AU25" s="9" t="s">
        <v>67</v>
      </c>
      <c r="AV25" s="9">
        <f t="shared" si="0"/>
        <v>0</v>
      </c>
      <c r="AW25" s="9">
        <f t="shared" si="1"/>
        <v>0</v>
      </c>
      <c r="AX25" s="10" t="e">
        <f t="shared" si="2"/>
        <v>#DIV/0!</v>
      </c>
      <c r="AY25">
        <f t="shared" si="3"/>
        <v>0</v>
      </c>
      <c r="AZ25">
        <f t="shared" si="4"/>
        <v>23</v>
      </c>
    </row>
    <row r="26" spans="1:52">
      <c r="A26" t="s">
        <v>68</v>
      </c>
      <c r="B26" t="s">
        <v>53</v>
      </c>
      <c r="C26" t="s">
        <v>54</v>
      </c>
      <c r="D26" t="s">
        <v>53</v>
      </c>
      <c r="E26" t="s">
        <v>53</v>
      </c>
      <c r="F26" t="s">
        <v>57</v>
      </c>
      <c r="G26" t="s">
        <v>53</v>
      </c>
      <c r="H26" t="s">
        <v>53</v>
      </c>
      <c r="I26" t="s">
        <v>53</v>
      </c>
      <c r="J26" t="s">
        <v>53</v>
      </c>
      <c r="K26" t="s">
        <v>54</v>
      </c>
      <c r="L26" t="s">
        <v>53</v>
      </c>
      <c r="V26" s="11" t="s">
        <v>53</v>
      </c>
      <c r="W26" t="s">
        <v>53</v>
      </c>
      <c r="X26" t="s">
        <v>53</v>
      </c>
      <c r="Y26" t="s">
        <v>54</v>
      </c>
      <c r="Z26" t="s">
        <v>54</v>
      </c>
      <c r="AA26" t="s">
        <v>54</v>
      </c>
      <c r="AB26" t="s">
        <v>53</v>
      </c>
      <c r="AC26" t="s">
        <v>54</v>
      </c>
      <c r="AD26" t="s">
        <v>53</v>
      </c>
      <c r="AH26" t="s">
        <v>54</v>
      </c>
      <c r="AI26" t="s">
        <v>53</v>
      </c>
      <c r="AJ26" t="s">
        <v>54</v>
      </c>
      <c r="AU26" t="s">
        <v>68</v>
      </c>
      <c r="AV26">
        <f t="shared" si="0"/>
        <v>14</v>
      </c>
      <c r="AW26">
        <f t="shared" si="1"/>
        <v>8</v>
      </c>
      <c r="AX26" s="8">
        <f t="shared" si="2"/>
        <v>63.636363636363633</v>
      </c>
      <c r="AY26">
        <f t="shared" si="3"/>
        <v>0</v>
      </c>
      <c r="AZ26">
        <f t="shared" si="4"/>
        <v>1</v>
      </c>
    </row>
    <row r="27" spans="1:52">
      <c r="A27" t="s">
        <v>69</v>
      </c>
      <c r="B27" t="s">
        <v>57</v>
      </c>
      <c r="C27" t="s">
        <v>53</v>
      </c>
      <c r="D27" t="s">
        <v>54</v>
      </c>
      <c r="E27" t="s">
        <v>53</v>
      </c>
      <c r="F27" t="s">
        <v>53</v>
      </c>
      <c r="G27" t="s">
        <v>54</v>
      </c>
      <c r="H27" t="s">
        <v>53</v>
      </c>
      <c r="I27" t="s">
        <v>54</v>
      </c>
      <c r="J27" t="s">
        <v>53</v>
      </c>
      <c r="K27" t="s">
        <v>54</v>
      </c>
      <c r="L27" t="s">
        <v>53</v>
      </c>
      <c r="V27" s="11" t="s">
        <v>53</v>
      </c>
      <c r="W27" t="s">
        <v>54</v>
      </c>
      <c r="X27" t="s">
        <v>53</v>
      </c>
      <c r="Y27" t="s">
        <v>54</v>
      </c>
      <c r="Z27" t="s">
        <v>53</v>
      </c>
      <c r="AA27" t="s">
        <v>53</v>
      </c>
      <c r="AB27" t="s">
        <v>54</v>
      </c>
      <c r="AC27" t="s">
        <v>53</v>
      </c>
      <c r="AD27" t="s">
        <v>54</v>
      </c>
      <c r="AH27" t="s">
        <v>53</v>
      </c>
      <c r="AI27" t="s">
        <v>54</v>
      </c>
      <c r="AJ27" t="s">
        <v>53</v>
      </c>
      <c r="AU27" s="9" t="s">
        <v>69</v>
      </c>
      <c r="AV27" s="9">
        <f t="shared" si="0"/>
        <v>13</v>
      </c>
      <c r="AW27" s="9">
        <f t="shared" si="1"/>
        <v>9</v>
      </c>
      <c r="AX27" s="10">
        <f t="shared" si="2"/>
        <v>59.090909090909093</v>
      </c>
      <c r="AY27">
        <f t="shared" si="3"/>
        <v>0</v>
      </c>
      <c r="AZ27">
        <f t="shared" si="4"/>
        <v>1</v>
      </c>
    </row>
    <row r="28" spans="1:52">
      <c r="A28" t="s">
        <v>70</v>
      </c>
      <c r="B28" t="s">
        <v>57</v>
      </c>
      <c r="C28" t="s">
        <v>57</v>
      </c>
      <c r="D28" t="s">
        <v>57</v>
      </c>
      <c r="E28" t="s">
        <v>57</v>
      </c>
      <c r="F28" t="s">
        <v>57</v>
      </c>
      <c r="G28" t="s">
        <v>57</v>
      </c>
      <c r="H28" t="s">
        <v>57</v>
      </c>
      <c r="I28" t="s">
        <v>57</v>
      </c>
      <c r="J28" t="s">
        <v>57</v>
      </c>
      <c r="K28" t="s">
        <v>57</v>
      </c>
      <c r="L28" t="s">
        <v>57</v>
      </c>
      <c r="V28" s="11" t="s">
        <v>57</v>
      </c>
      <c r="W28" t="s">
        <v>57</v>
      </c>
      <c r="X28" t="s">
        <v>57</v>
      </c>
      <c r="Y28" t="s">
        <v>57</v>
      </c>
      <c r="Z28" t="s">
        <v>57</v>
      </c>
      <c r="AA28" t="s">
        <v>57</v>
      </c>
      <c r="AB28" t="s">
        <v>57</v>
      </c>
      <c r="AC28" t="s">
        <v>57</v>
      </c>
      <c r="AD28" t="s">
        <v>57</v>
      </c>
      <c r="AH28" t="s">
        <v>57</v>
      </c>
      <c r="AI28" t="s">
        <v>57</v>
      </c>
      <c r="AJ28" t="s">
        <v>57</v>
      </c>
      <c r="AU28" t="s">
        <v>70</v>
      </c>
      <c r="AV28">
        <f t="shared" si="0"/>
        <v>0</v>
      </c>
      <c r="AW28">
        <f t="shared" si="1"/>
        <v>0</v>
      </c>
      <c r="AX28" s="8" t="s">
        <v>71</v>
      </c>
      <c r="AY28">
        <f t="shared" si="3"/>
        <v>0</v>
      </c>
      <c r="AZ28">
        <f t="shared" si="4"/>
        <v>23</v>
      </c>
    </row>
    <row r="29" spans="1:52">
      <c r="A29" t="s">
        <v>72</v>
      </c>
      <c r="B29" t="s">
        <v>53</v>
      </c>
      <c r="C29" t="s">
        <v>57</v>
      </c>
      <c r="D29" t="s">
        <v>57</v>
      </c>
      <c r="E29" t="s">
        <v>55</v>
      </c>
      <c r="F29" t="s">
        <v>55</v>
      </c>
      <c r="G29" t="s">
        <v>57</v>
      </c>
      <c r="H29" t="s">
        <v>57</v>
      </c>
      <c r="I29" t="s">
        <v>55</v>
      </c>
      <c r="J29" t="s">
        <v>57</v>
      </c>
      <c r="K29" t="s">
        <v>53</v>
      </c>
      <c r="L29" t="s">
        <v>55</v>
      </c>
      <c r="V29" s="11" t="s">
        <v>53</v>
      </c>
      <c r="W29" t="s">
        <v>53</v>
      </c>
      <c r="X29" t="s">
        <v>53</v>
      </c>
      <c r="Y29" t="s">
        <v>57</v>
      </c>
      <c r="Z29" t="s">
        <v>57</v>
      </c>
      <c r="AA29" t="s">
        <v>55</v>
      </c>
      <c r="AB29" t="s">
        <v>54</v>
      </c>
      <c r="AC29" t="s">
        <v>54</v>
      </c>
      <c r="AD29" t="s">
        <v>53</v>
      </c>
      <c r="AH29" t="s">
        <v>55</v>
      </c>
      <c r="AI29" t="s">
        <v>57</v>
      </c>
      <c r="AJ29" t="s">
        <v>54</v>
      </c>
      <c r="AM29" s="5"/>
      <c r="AU29" s="9" t="s">
        <v>72</v>
      </c>
      <c r="AV29" s="9">
        <f t="shared" si="0"/>
        <v>6</v>
      </c>
      <c r="AW29" s="9">
        <f t="shared" si="1"/>
        <v>3</v>
      </c>
      <c r="AX29" s="10">
        <f xml:space="preserve"> AV29/(AV29+AW29)*100</f>
        <v>66.666666666666657</v>
      </c>
      <c r="AY29">
        <f t="shared" si="3"/>
        <v>6</v>
      </c>
      <c r="AZ29">
        <f t="shared" si="4"/>
        <v>8</v>
      </c>
    </row>
    <row r="30" spans="1:52">
      <c r="A30" t="s">
        <v>73</v>
      </c>
      <c r="B30" t="s">
        <v>55</v>
      </c>
      <c r="C30" t="s">
        <v>55</v>
      </c>
      <c r="D30" t="s">
        <v>55</v>
      </c>
      <c r="E30" t="s">
        <v>55</v>
      </c>
      <c r="F30" t="s">
        <v>55</v>
      </c>
      <c r="G30" t="s">
        <v>55</v>
      </c>
      <c r="H30" t="s">
        <v>53</v>
      </c>
      <c r="I30" t="s">
        <v>55</v>
      </c>
      <c r="J30" t="s">
        <v>55</v>
      </c>
      <c r="K30" t="s">
        <v>55</v>
      </c>
      <c r="L30" t="s">
        <v>53</v>
      </c>
      <c r="V30" s="11" t="s">
        <v>53</v>
      </c>
      <c r="W30" t="s">
        <v>55</v>
      </c>
      <c r="X30" t="s">
        <v>55</v>
      </c>
      <c r="Y30" t="s">
        <v>55</v>
      </c>
      <c r="Z30" t="s">
        <v>55</v>
      </c>
      <c r="AA30" t="s">
        <v>55</v>
      </c>
      <c r="AB30" t="s">
        <v>53</v>
      </c>
      <c r="AC30" t="s">
        <v>53</v>
      </c>
      <c r="AD30" t="s">
        <v>55</v>
      </c>
      <c r="AH30" t="s">
        <v>55</v>
      </c>
      <c r="AI30" t="s">
        <v>55</v>
      </c>
      <c r="AJ30" t="s">
        <v>55</v>
      </c>
      <c r="AU30" t="s">
        <v>73</v>
      </c>
      <c r="AV30">
        <f t="shared" si="0"/>
        <v>5</v>
      </c>
      <c r="AW30">
        <f t="shared" si="1"/>
        <v>0</v>
      </c>
      <c r="AX30" s="8">
        <f xml:space="preserve"> AV30/(AV30+AW30)*100</f>
        <v>100</v>
      </c>
      <c r="AY30">
        <f t="shared" si="3"/>
        <v>18</v>
      </c>
      <c r="AZ30">
        <f t="shared" si="4"/>
        <v>0</v>
      </c>
    </row>
    <row r="31" spans="1:52">
      <c r="A31" t="s">
        <v>74</v>
      </c>
      <c r="B31" t="s">
        <v>57</v>
      </c>
      <c r="C31" t="s">
        <v>53</v>
      </c>
      <c r="D31" t="s">
        <v>57</v>
      </c>
      <c r="E31" t="s">
        <v>53</v>
      </c>
      <c r="F31" t="s">
        <v>57</v>
      </c>
      <c r="G31" t="s">
        <v>54</v>
      </c>
      <c r="H31" t="s">
        <v>57</v>
      </c>
      <c r="I31" t="s">
        <v>53</v>
      </c>
      <c r="J31" t="s">
        <v>57</v>
      </c>
      <c r="K31" t="s">
        <v>53</v>
      </c>
      <c r="L31" t="s">
        <v>57</v>
      </c>
      <c r="V31" s="11" t="s">
        <v>111</v>
      </c>
      <c r="W31" t="s">
        <v>54</v>
      </c>
      <c r="X31" t="s">
        <v>57</v>
      </c>
      <c r="Y31" t="s">
        <v>57</v>
      </c>
      <c r="Z31" t="s">
        <v>53</v>
      </c>
      <c r="AA31" t="s">
        <v>54</v>
      </c>
      <c r="AB31" t="s">
        <v>53</v>
      </c>
      <c r="AC31" t="s">
        <v>53</v>
      </c>
      <c r="AD31" t="s">
        <v>53</v>
      </c>
      <c r="AH31" t="s">
        <v>53</v>
      </c>
      <c r="AI31" t="s">
        <v>53</v>
      </c>
      <c r="AJ31" t="s">
        <v>57</v>
      </c>
      <c r="AU31" s="9" t="s">
        <v>74</v>
      </c>
      <c r="AV31" s="9">
        <f t="shared" si="0"/>
        <v>10</v>
      </c>
      <c r="AW31" s="9">
        <f t="shared" si="1"/>
        <v>3</v>
      </c>
      <c r="AX31" s="10">
        <f xml:space="preserve"> AV31/(AV31+AW31)*100</f>
        <v>76.923076923076934</v>
      </c>
      <c r="AY31">
        <f t="shared" si="3"/>
        <v>0</v>
      </c>
      <c r="AZ31">
        <f t="shared" si="4"/>
        <v>9</v>
      </c>
    </row>
    <row r="32" spans="1:52">
      <c r="A32" s="14" t="s">
        <v>75</v>
      </c>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T32" t="s">
        <v>76</v>
      </c>
      <c r="AU32" t="s">
        <v>76</v>
      </c>
      <c r="AV32">
        <f xml:space="preserve"> SUM(AV14:AV31)</f>
        <v>223</v>
      </c>
      <c r="AW32">
        <f xml:space="preserve"> SUM(AW14:AW31)</f>
        <v>34</v>
      </c>
      <c r="AX32" s="8">
        <f xml:space="preserve"> AV32/(AV32+AW32)*100</f>
        <v>86.770428015564207</v>
      </c>
    </row>
    <row r="33" spans="1:46">
      <c r="A33" t="s">
        <v>44</v>
      </c>
      <c r="B33">
        <f t="shared" ref="B33:L33" si="5">COUNTIF(B14:B31,"y")</f>
        <v>9</v>
      </c>
      <c r="C33">
        <f t="shared" si="5"/>
        <v>11</v>
      </c>
      <c r="D33">
        <f t="shared" si="5"/>
        <v>9</v>
      </c>
      <c r="E33">
        <f t="shared" si="5"/>
        <v>10</v>
      </c>
      <c r="F33">
        <f t="shared" si="5"/>
        <v>5</v>
      </c>
      <c r="G33">
        <f t="shared" si="5"/>
        <v>10</v>
      </c>
      <c r="H33">
        <f t="shared" si="5"/>
        <v>10</v>
      </c>
      <c r="I33">
        <f t="shared" si="5"/>
        <v>8</v>
      </c>
      <c r="J33">
        <f t="shared" si="5"/>
        <v>11</v>
      </c>
      <c r="K33">
        <f t="shared" si="5"/>
        <v>9</v>
      </c>
      <c r="L33">
        <f t="shared" si="5"/>
        <v>10</v>
      </c>
      <c r="V33">
        <f t="shared" ref="V33:AR33" si="6">COUNTIF(V14:V31,"y")</f>
        <v>11</v>
      </c>
      <c r="W33">
        <f t="shared" si="6"/>
        <v>11</v>
      </c>
      <c r="X33">
        <f t="shared" si="6"/>
        <v>11</v>
      </c>
      <c r="Y33">
        <f t="shared" si="6"/>
        <v>8</v>
      </c>
      <c r="Z33">
        <f t="shared" si="6"/>
        <v>11</v>
      </c>
      <c r="AA33">
        <f t="shared" si="6"/>
        <v>9</v>
      </c>
      <c r="AB33">
        <f t="shared" si="6"/>
        <v>10</v>
      </c>
      <c r="AC33">
        <f t="shared" si="6"/>
        <v>11</v>
      </c>
      <c r="AD33">
        <f t="shared" si="6"/>
        <v>10</v>
      </c>
      <c r="AE33">
        <f t="shared" si="6"/>
        <v>0</v>
      </c>
      <c r="AF33">
        <f t="shared" si="6"/>
        <v>0</v>
      </c>
      <c r="AG33">
        <f t="shared" si="6"/>
        <v>0</v>
      </c>
      <c r="AH33">
        <f t="shared" si="6"/>
        <v>9</v>
      </c>
      <c r="AI33">
        <f t="shared" si="6"/>
        <v>11</v>
      </c>
      <c r="AJ33">
        <f t="shared" si="6"/>
        <v>9</v>
      </c>
      <c r="AK33">
        <f t="shared" si="6"/>
        <v>0</v>
      </c>
      <c r="AL33">
        <f t="shared" si="6"/>
        <v>0</v>
      </c>
      <c r="AM33">
        <f t="shared" si="6"/>
        <v>0</v>
      </c>
      <c r="AN33">
        <f t="shared" si="6"/>
        <v>0</v>
      </c>
      <c r="AO33">
        <f t="shared" si="6"/>
        <v>0</v>
      </c>
      <c r="AP33">
        <f t="shared" si="6"/>
        <v>0</v>
      </c>
      <c r="AQ33">
        <f t="shared" si="6"/>
        <v>0</v>
      </c>
      <c r="AR33">
        <f t="shared" si="6"/>
        <v>0</v>
      </c>
      <c r="AS33">
        <f xml:space="preserve"> SUM(B33:AR33)</f>
        <v>223</v>
      </c>
    </row>
    <row r="34" spans="1:46">
      <c r="A34" t="s">
        <v>45</v>
      </c>
      <c r="B34">
        <f t="shared" ref="B34:L34" si="7">COUNTIF(B14:B31,"n")</f>
        <v>2</v>
      </c>
      <c r="C34">
        <f t="shared" si="7"/>
        <v>1</v>
      </c>
      <c r="D34">
        <f t="shared" si="7"/>
        <v>2</v>
      </c>
      <c r="E34">
        <f t="shared" si="7"/>
        <v>1</v>
      </c>
      <c r="F34">
        <f t="shared" si="7"/>
        <v>1</v>
      </c>
      <c r="G34">
        <f t="shared" si="7"/>
        <v>2</v>
      </c>
      <c r="H34">
        <f t="shared" si="7"/>
        <v>1</v>
      </c>
      <c r="I34">
        <f t="shared" si="7"/>
        <v>1</v>
      </c>
      <c r="J34">
        <f t="shared" si="7"/>
        <v>0</v>
      </c>
      <c r="K34">
        <f t="shared" si="7"/>
        <v>2</v>
      </c>
      <c r="L34">
        <f t="shared" si="7"/>
        <v>0</v>
      </c>
      <c r="V34">
        <f t="shared" ref="V34:AR34" si="8">COUNTIF(V14:V31,"n")</f>
        <v>0</v>
      </c>
      <c r="W34">
        <f t="shared" si="8"/>
        <v>2</v>
      </c>
      <c r="X34">
        <f t="shared" si="8"/>
        <v>0</v>
      </c>
      <c r="Y34">
        <f t="shared" si="8"/>
        <v>3</v>
      </c>
      <c r="Z34">
        <f t="shared" si="8"/>
        <v>1</v>
      </c>
      <c r="AA34">
        <f t="shared" si="8"/>
        <v>2</v>
      </c>
      <c r="AB34">
        <f t="shared" si="8"/>
        <v>3</v>
      </c>
      <c r="AC34">
        <f t="shared" si="8"/>
        <v>2</v>
      </c>
      <c r="AD34">
        <f t="shared" si="8"/>
        <v>3</v>
      </c>
      <c r="AE34">
        <f t="shared" si="8"/>
        <v>0</v>
      </c>
      <c r="AF34">
        <f t="shared" si="8"/>
        <v>0</v>
      </c>
      <c r="AG34">
        <f t="shared" si="8"/>
        <v>0</v>
      </c>
      <c r="AH34">
        <f t="shared" si="8"/>
        <v>2</v>
      </c>
      <c r="AI34">
        <f t="shared" si="8"/>
        <v>1</v>
      </c>
      <c r="AJ34">
        <f t="shared" si="8"/>
        <v>2</v>
      </c>
      <c r="AK34">
        <f t="shared" si="8"/>
        <v>0</v>
      </c>
      <c r="AL34">
        <f t="shared" si="8"/>
        <v>0</v>
      </c>
      <c r="AM34">
        <f t="shared" si="8"/>
        <v>0</v>
      </c>
      <c r="AN34">
        <f t="shared" si="8"/>
        <v>0</v>
      </c>
      <c r="AO34">
        <f t="shared" si="8"/>
        <v>0</v>
      </c>
      <c r="AP34">
        <f t="shared" si="8"/>
        <v>0</v>
      </c>
      <c r="AQ34">
        <f t="shared" si="8"/>
        <v>0</v>
      </c>
      <c r="AR34">
        <f t="shared" si="8"/>
        <v>0</v>
      </c>
      <c r="AS34">
        <f xml:space="preserve"> SUM(B34:AR34)</f>
        <v>34</v>
      </c>
    </row>
    <row r="35" spans="1:46">
      <c r="A35" t="s">
        <v>48</v>
      </c>
      <c r="B35">
        <f t="shared" ref="B35:L35" si="9" xml:space="preserve"> COUNTIF(B14:B31,"e")</f>
        <v>6</v>
      </c>
      <c r="C35">
        <f t="shared" si="9"/>
        <v>5</v>
      </c>
      <c r="D35">
        <f t="shared" si="9"/>
        <v>6</v>
      </c>
      <c r="E35">
        <f t="shared" si="9"/>
        <v>5</v>
      </c>
      <c r="F35">
        <f t="shared" si="9"/>
        <v>8</v>
      </c>
      <c r="G35">
        <f t="shared" si="9"/>
        <v>5</v>
      </c>
      <c r="H35">
        <f t="shared" si="9"/>
        <v>6</v>
      </c>
      <c r="I35">
        <f t="shared" si="9"/>
        <v>6</v>
      </c>
      <c r="J35">
        <f t="shared" si="9"/>
        <v>5</v>
      </c>
      <c r="K35">
        <f t="shared" si="9"/>
        <v>5</v>
      </c>
      <c r="L35">
        <f t="shared" si="9"/>
        <v>7</v>
      </c>
      <c r="V35">
        <f t="shared" ref="V35:AR35" si="10" xml:space="preserve"> COUNTIF(V14:V31,"e")</f>
        <v>5</v>
      </c>
      <c r="W35">
        <f t="shared" si="10"/>
        <v>4</v>
      </c>
      <c r="X35">
        <f t="shared" si="10"/>
        <v>6</v>
      </c>
      <c r="Y35">
        <f t="shared" si="10"/>
        <v>6</v>
      </c>
      <c r="Z35">
        <f t="shared" si="10"/>
        <v>5</v>
      </c>
      <c r="AA35">
        <f t="shared" si="10"/>
        <v>5</v>
      </c>
      <c r="AB35">
        <f t="shared" si="10"/>
        <v>4</v>
      </c>
      <c r="AC35">
        <f t="shared" si="10"/>
        <v>4</v>
      </c>
      <c r="AD35">
        <f t="shared" si="10"/>
        <v>4</v>
      </c>
      <c r="AE35">
        <f t="shared" si="10"/>
        <v>0</v>
      </c>
      <c r="AF35">
        <f t="shared" si="10"/>
        <v>0</v>
      </c>
      <c r="AG35">
        <f t="shared" si="10"/>
        <v>0</v>
      </c>
      <c r="AH35">
        <f t="shared" si="10"/>
        <v>4</v>
      </c>
      <c r="AI35">
        <f t="shared" si="10"/>
        <v>5</v>
      </c>
      <c r="AJ35">
        <f t="shared" si="10"/>
        <v>6</v>
      </c>
      <c r="AK35">
        <f t="shared" si="10"/>
        <v>0</v>
      </c>
      <c r="AL35">
        <f t="shared" si="10"/>
        <v>0</v>
      </c>
      <c r="AM35">
        <f t="shared" si="10"/>
        <v>0</v>
      </c>
      <c r="AN35">
        <f t="shared" si="10"/>
        <v>0</v>
      </c>
      <c r="AO35">
        <f t="shared" si="10"/>
        <v>0</v>
      </c>
      <c r="AP35">
        <f t="shared" si="10"/>
        <v>0</v>
      </c>
      <c r="AQ35">
        <f t="shared" si="10"/>
        <v>0</v>
      </c>
      <c r="AR35">
        <f t="shared" si="10"/>
        <v>0</v>
      </c>
      <c r="AS35">
        <f xml:space="preserve"> SUM(B35:AR35)</f>
        <v>122</v>
      </c>
    </row>
    <row r="36" spans="1:46">
      <c r="A36" t="s">
        <v>77</v>
      </c>
      <c r="B36">
        <f t="shared" ref="B36:AR36" si="11" xml:space="preserve"> COUNTIF(B14:B31,"ok")</f>
        <v>1</v>
      </c>
      <c r="C36">
        <f t="shared" si="11"/>
        <v>1</v>
      </c>
      <c r="D36">
        <f t="shared" si="11"/>
        <v>1</v>
      </c>
      <c r="E36">
        <f t="shared" si="11"/>
        <v>2</v>
      </c>
      <c r="F36">
        <f t="shared" si="11"/>
        <v>4</v>
      </c>
      <c r="G36">
        <f t="shared" si="11"/>
        <v>1</v>
      </c>
      <c r="H36">
        <f t="shared" si="11"/>
        <v>1</v>
      </c>
      <c r="I36">
        <f t="shared" si="11"/>
        <v>2</v>
      </c>
      <c r="J36">
        <f t="shared" si="11"/>
        <v>2</v>
      </c>
      <c r="K36">
        <f t="shared" si="11"/>
        <v>1</v>
      </c>
      <c r="L36">
        <f t="shared" si="11"/>
        <v>1</v>
      </c>
      <c r="M36">
        <f t="shared" si="11"/>
        <v>0</v>
      </c>
      <c r="N36">
        <f t="shared" si="11"/>
        <v>0</v>
      </c>
      <c r="O36">
        <f t="shared" si="11"/>
        <v>0</v>
      </c>
      <c r="P36">
        <f t="shared" si="11"/>
        <v>0</v>
      </c>
      <c r="Q36">
        <f t="shared" si="11"/>
        <v>0</v>
      </c>
      <c r="R36">
        <f t="shared" si="11"/>
        <v>0</v>
      </c>
      <c r="S36">
        <f t="shared" si="11"/>
        <v>0</v>
      </c>
      <c r="T36">
        <f t="shared" si="11"/>
        <v>0</v>
      </c>
      <c r="U36">
        <f t="shared" si="11"/>
        <v>0</v>
      </c>
      <c r="V36">
        <f t="shared" si="11"/>
        <v>1</v>
      </c>
      <c r="W36">
        <f t="shared" si="11"/>
        <v>1</v>
      </c>
      <c r="X36">
        <f t="shared" si="11"/>
        <v>1</v>
      </c>
      <c r="Y36">
        <f t="shared" si="11"/>
        <v>1</v>
      </c>
      <c r="Z36">
        <f t="shared" si="11"/>
        <v>1</v>
      </c>
      <c r="AA36">
        <f t="shared" si="11"/>
        <v>2</v>
      </c>
      <c r="AB36">
        <f t="shared" si="11"/>
        <v>1</v>
      </c>
      <c r="AC36">
        <f t="shared" si="11"/>
        <v>0</v>
      </c>
      <c r="AD36">
        <f t="shared" si="11"/>
        <v>1</v>
      </c>
      <c r="AE36">
        <f t="shared" si="11"/>
        <v>0</v>
      </c>
      <c r="AF36">
        <f t="shared" si="11"/>
        <v>0</v>
      </c>
      <c r="AG36">
        <f t="shared" si="11"/>
        <v>0</v>
      </c>
      <c r="AH36">
        <f t="shared" si="11"/>
        <v>2</v>
      </c>
      <c r="AI36">
        <f t="shared" si="11"/>
        <v>1</v>
      </c>
      <c r="AJ36">
        <f t="shared" si="11"/>
        <v>1</v>
      </c>
      <c r="AK36">
        <f t="shared" si="11"/>
        <v>0</v>
      </c>
      <c r="AL36">
        <f t="shared" si="11"/>
        <v>0</v>
      </c>
      <c r="AM36">
        <f t="shared" si="11"/>
        <v>0</v>
      </c>
      <c r="AN36">
        <f t="shared" si="11"/>
        <v>0</v>
      </c>
      <c r="AO36">
        <f t="shared" si="11"/>
        <v>0</v>
      </c>
      <c r="AP36">
        <f t="shared" si="11"/>
        <v>0</v>
      </c>
      <c r="AQ36">
        <f t="shared" si="11"/>
        <v>0</v>
      </c>
      <c r="AR36">
        <f t="shared" si="11"/>
        <v>0</v>
      </c>
      <c r="AS36">
        <f xml:space="preserve"> SUM(B36:AR36)</f>
        <v>30</v>
      </c>
    </row>
    <row r="37" spans="1:46">
      <c r="A37" t="s">
        <v>78</v>
      </c>
      <c r="B37" s="15">
        <f t="shared" ref="B37:L37" si="12" xml:space="preserve"> B33/(B33+B34)*100</f>
        <v>81.818181818181827</v>
      </c>
      <c r="C37" s="15">
        <f t="shared" si="12"/>
        <v>91.666666666666657</v>
      </c>
      <c r="D37" s="15">
        <f t="shared" si="12"/>
        <v>81.818181818181827</v>
      </c>
      <c r="E37" s="15">
        <f t="shared" si="12"/>
        <v>90.909090909090907</v>
      </c>
      <c r="F37" s="15">
        <f t="shared" si="12"/>
        <v>83.333333333333343</v>
      </c>
      <c r="G37" s="15">
        <f t="shared" si="12"/>
        <v>83.333333333333343</v>
      </c>
      <c r="H37" s="15">
        <f t="shared" si="12"/>
        <v>90.909090909090907</v>
      </c>
      <c r="I37" s="15">
        <f t="shared" si="12"/>
        <v>88.888888888888886</v>
      </c>
      <c r="J37" s="15">
        <f t="shared" si="12"/>
        <v>100</v>
      </c>
      <c r="K37" s="15">
        <f t="shared" si="12"/>
        <v>81.818181818181827</v>
      </c>
      <c r="L37" s="15">
        <f t="shared" si="12"/>
        <v>100</v>
      </c>
      <c r="V37" s="15">
        <f t="shared" ref="V37:AS37" si="13" xml:space="preserve"> V33/(V33+V34)*100</f>
        <v>100</v>
      </c>
      <c r="W37" s="15">
        <f t="shared" si="13"/>
        <v>84.615384615384613</v>
      </c>
      <c r="X37" s="15">
        <f t="shared" si="13"/>
        <v>100</v>
      </c>
      <c r="Y37" s="15">
        <f t="shared" si="13"/>
        <v>72.727272727272734</v>
      </c>
      <c r="Z37" s="15">
        <f t="shared" si="13"/>
        <v>91.666666666666657</v>
      </c>
      <c r="AA37" s="15">
        <f t="shared" si="13"/>
        <v>81.818181818181827</v>
      </c>
      <c r="AB37" s="15">
        <f t="shared" si="13"/>
        <v>76.923076923076934</v>
      </c>
      <c r="AC37" s="15">
        <f t="shared" si="13"/>
        <v>84.615384615384613</v>
      </c>
      <c r="AD37" s="15">
        <f t="shared" si="13"/>
        <v>76.923076923076934</v>
      </c>
      <c r="AE37" s="15" t="e">
        <f t="shared" si="13"/>
        <v>#DIV/0!</v>
      </c>
      <c r="AF37" s="15" t="e">
        <f t="shared" si="13"/>
        <v>#DIV/0!</v>
      </c>
      <c r="AG37" s="15" t="e">
        <f t="shared" si="13"/>
        <v>#DIV/0!</v>
      </c>
      <c r="AH37" s="15">
        <f t="shared" si="13"/>
        <v>81.818181818181827</v>
      </c>
      <c r="AI37" s="15">
        <f t="shared" si="13"/>
        <v>91.666666666666657</v>
      </c>
      <c r="AJ37" s="15">
        <f t="shared" si="13"/>
        <v>81.818181818181827</v>
      </c>
      <c r="AK37" s="15" t="e">
        <f t="shared" si="13"/>
        <v>#DIV/0!</v>
      </c>
      <c r="AL37" s="15" t="e">
        <f t="shared" si="13"/>
        <v>#DIV/0!</v>
      </c>
      <c r="AM37" s="15" t="e">
        <f t="shared" si="13"/>
        <v>#DIV/0!</v>
      </c>
      <c r="AN37" s="15" t="e">
        <f t="shared" si="13"/>
        <v>#DIV/0!</v>
      </c>
      <c r="AO37" s="15" t="e">
        <f t="shared" si="13"/>
        <v>#DIV/0!</v>
      </c>
      <c r="AP37" s="15" t="e">
        <f t="shared" si="13"/>
        <v>#DIV/0!</v>
      </c>
      <c r="AQ37" s="15" t="e">
        <f t="shared" si="13"/>
        <v>#DIV/0!</v>
      </c>
      <c r="AR37" s="15" t="e">
        <f t="shared" si="13"/>
        <v>#DIV/0!</v>
      </c>
      <c r="AS37" s="16">
        <f t="shared" si="13"/>
        <v>86.770428015564207</v>
      </c>
      <c r="AT37" s="16"/>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R37"/>
  <sheetViews>
    <sheetView topLeftCell="A12" workbookViewId="0">
      <pane xSplit="1" topLeftCell="AH1" activePane="topRight" state="frozen"/>
      <selection activeCell="A12" sqref="A12"/>
      <selection pane="topRight" activeCell="A14" sqref="A14"/>
    </sheetView>
  </sheetViews>
  <sheetFormatPr baseColWidth="10" defaultRowHeight="16"/>
  <cols>
    <col min="1" max="1" width="33.5" customWidth="1"/>
    <col min="3" max="3" width="17.6640625" customWidth="1"/>
    <col min="11" max="11" width="9.33203125" customWidth="1"/>
    <col min="12" max="20" width="10.83203125" hidden="1" customWidth="1"/>
    <col min="37" max="37" width="5.33203125" customWidth="1"/>
    <col min="38" max="38" width="16.83203125" customWidth="1"/>
    <col min="39" max="39" width="12.83203125" bestFit="1" customWidth="1"/>
    <col min="40" max="40" width="16.1640625" bestFit="1" customWidth="1"/>
    <col min="41" max="41" width="25" bestFit="1" customWidth="1"/>
    <col min="42" max="42" width="16.1640625" customWidth="1"/>
    <col min="44" max="44" width="11.6640625" customWidth="1"/>
  </cols>
  <sheetData>
    <row r="1" spans="1:44">
      <c r="A1" t="s">
        <v>0</v>
      </c>
    </row>
    <row r="2" spans="1:44">
      <c r="A2" t="s">
        <v>1</v>
      </c>
    </row>
    <row r="3" spans="1:44">
      <c r="A3" t="s">
        <v>211</v>
      </c>
    </row>
    <row r="5" spans="1:44">
      <c r="A5" t="s">
        <v>175</v>
      </c>
    </row>
    <row r="6" spans="1:44" ht="190" customHeight="1">
      <c r="A6" s="26" t="s">
        <v>174</v>
      </c>
      <c r="C6" s="25" t="s">
        <v>173</v>
      </c>
    </row>
    <row r="8" spans="1:44">
      <c r="A8" t="s">
        <v>172</v>
      </c>
    </row>
    <row r="10" spans="1:44">
      <c r="A10" t="s">
        <v>7</v>
      </c>
    </row>
    <row r="11" spans="1:44">
      <c r="AM11" s="3" t="s">
        <v>8</v>
      </c>
    </row>
    <row r="12" spans="1:44" ht="34">
      <c r="A12" t="s">
        <v>9</v>
      </c>
      <c r="B12" t="s">
        <v>171</v>
      </c>
      <c r="C12" t="s">
        <v>170</v>
      </c>
      <c r="D12" t="s">
        <v>169</v>
      </c>
      <c r="E12" t="s">
        <v>168</v>
      </c>
      <c r="F12" s="4" t="s">
        <v>167</v>
      </c>
      <c r="G12" s="4" t="s">
        <v>166</v>
      </c>
      <c r="H12" s="4" t="s">
        <v>165</v>
      </c>
      <c r="I12" s="4" t="s">
        <v>164</v>
      </c>
      <c r="J12" s="4" t="s">
        <v>163</v>
      </c>
      <c r="K12" s="4" t="s">
        <v>162</v>
      </c>
      <c r="U12" s="11" t="s">
        <v>161</v>
      </c>
      <c r="V12" t="s">
        <v>160</v>
      </c>
      <c r="W12" t="s">
        <v>159</v>
      </c>
      <c r="X12" t="s">
        <v>158</v>
      </c>
      <c r="Y12" t="s">
        <v>157</v>
      </c>
      <c r="Z12" t="s">
        <v>156</v>
      </c>
      <c r="AA12" t="s">
        <v>155</v>
      </c>
      <c r="AB12" t="s">
        <v>154</v>
      </c>
      <c r="AC12" t="s">
        <v>153</v>
      </c>
      <c r="AD12" t="s">
        <v>152</v>
      </c>
      <c r="AE12" t="s">
        <v>151</v>
      </c>
      <c r="AF12" t="s">
        <v>150</v>
      </c>
      <c r="AG12" t="s">
        <v>149</v>
      </c>
      <c r="AH12" t="s">
        <v>148</v>
      </c>
      <c r="AI12" t="s">
        <v>147</v>
      </c>
      <c r="AN12" t="s">
        <v>44</v>
      </c>
      <c r="AO12" t="s">
        <v>45</v>
      </c>
      <c r="AP12" s="7" t="s">
        <v>46</v>
      </c>
      <c r="AQ12" t="s">
        <v>47</v>
      </c>
      <c r="AR12" t="s">
        <v>48</v>
      </c>
    </row>
    <row r="13" spans="1:44">
      <c r="A13" t="s">
        <v>253</v>
      </c>
      <c r="B13" t="s">
        <v>146</v>
      </c>
      <c r="C13" t="s">
        <v>145</v>
      </c>
      <c r="D13" t="s">
        <v>146</v>
      </c>
      <c r="E13" t="s">
        <v>145</v>
      </c>
      <c r="F13" t="s">
        <v>146</v>
      </c>
      <c r="G13" t="s">
        <v>145</v>
      </c>
      <c r="H13" t="s">
        <v>146</v>
      </c>
      <c r="I13" t="s">
        <v>145</v>
      </c>
      <c r="J13" t="s">
        <v>146</v>
      </c>
      <c r="K13" t="s">
        <v>145</v>
      </c>
      <c r="U13" t="s">
        <v>146</v>
      </c>
      <c r="V13" t="s">
        <v>145</v>
      </c>
      <c r="W13" t="s">
        <v>146</v>
      </c>
      <c r="X13" t="s">
        <v>145</v>
      </c>
      <c r="Y13" t="s">
        <v>146</v>
      </c>
      <c r="Z13" t="s">
        <v>145</v>
      </c>
      <c r="AA13" t="s">
        <v>146</v>
      </c>
      <c r="AB13" t="s">
        <v>145</v>
      </c>
      <c r="AC13" t="s">
        <v>146</v>
      </c>
      <c r="AD13" t="s">
        <v>145</v>
      </c>
      <c r="AE13" t="s">
        <v>146</v>
      </c>
      <c r="AF13" t="s">
        <v>146</v>
      </c>
      <c r="AG13" t="s">
        <v>146</v>
      </c>
      <c r="AH13" t="s">
        <v>146</v>
      </c>
      <c r="AI13" t="s">
        <v>146</v>
      </c>
      <c r="AJ13" t="s">
        <v>145</v>
      </c>
    </row>
    <row r="14" spans="1:44">
      <c r="A14" t="s">
        <v>52</v>
      </c>
      <c r="B14" t="s">
        <v>53</v>
      </c>
      <c r="C14" t="s">
        <v>53</v>
      </c>
      <c r="D14" t="s">
        <v>53</v>
      </c>
      <c r="E14" t="s">
        <v>53</v>
      </c>
      <c r="F14" t="s">
        <v>53</v>
      </c>
      <c r="G14" t="s">
        <v>53</v>
      </c>
      <c r="H14" t="s">
        <v>53</v>
      </c>
      <c r="I14" t="s">
        <v>53</v>
      </c>
      <c r="J14" t="s">
        <v>53</v>
      </c>
      <c r="K14" t="s">
        <v>53</v>
      </c>
      <c r="U14" t="s">
        <v>53</v>
      </c>
      <c r="V14" t="s">
        <v>53</v>
      </c>
      <c r="W14" t="s">
        <v>53</v>
      </c>
      <c r="X14" t="s">
        <v>53</v>
      </c>
      <c r="Y14" t="s">
        <v>53</v>
      </c>
      <c r="Z14" t="s">
        <v>53</v>
      </c>
      <c r="AA14" t="s">
        <v>53</v>
      </c>
      <c r="AB14" t="s">
        <v>53</v>
      </c>
      <c r="AC14" t="s">
        <v>53</v>
      </c>
      <c r="AD14" t="s">
        <v>53</v>
      </c>
      <c r="AE14" t="s">
        <v>53</v>
      </c>
      <c r="AF14" t="s">
        <v>53</v>
      </c>
      <c r="AG14" t="s">
        <v>53</v>
      </c>
      <c r="AH14" t="s">
        <v>53</v>
      </c>
      <c r="AI14" t="s">
        <v>53</v>
      </c>
      <c r="AM14" t="s">
        <v>52</v>
      </c>
      <c r="AN14">
        <f>COUNTIF(B14:AJ14, "y")</f>
        <v>25</v>
      </c>
      <c r="AO14">
        <f t="shared" ref="AO14:AO31" si="0">COUNTIF(B14:AJ14,"n")</f>
        <v>0</v>
      </c>
      <c r="AP14" s="8">
        <f t="shared" ref="AP14:AP27" si="1" xml:space="preserve"> AN14/(AN14+AO14)*100</f>
        <v>100</v>
      </c>
      <c r="AQ14">
        <f t="shared" ref="AQ14:AQ31" si="2" xml:space="preserve"> COUNTIF(B14:AJ14,"ok")</f>
        <v>0</v>
      </c>
      <c r="AR14">
        <f t="shared" ref="AR14:AR31" si="3">COUNTIF(B14:AJ14,"e")</f>
        <v>0</v>
      </c>
    </row>
    <row r="15" spans="1:44">
      <c r="A15" t="s">
        <v>56</v>
      </c>
      <c r="B15" t="s">
        <v>53</v>
      </c>
      <c r="C15" t="s">
        <v>53</v>
      </c>
      <c r="D15" t="s">
        <v>53</v>
      </c>
      <c r="E15" t="s">
        <v>53</v>
      </c>
      <c r="F15" t="s">
        <v>53</v>
      </c>
      <c r="G15" t="s">
        <v>53</v>
      </c>
      <c r="H15" t="s">
        <v>53</v>
      </c>
      <c r="I15" t="s">
        <v>53</v>
      </c>
      <c r="J15" t="s">
        <v>53</v>
      </c>
      <c r="K15" t="s">
        <v>53</v>
      </c>
      <c r="U15" t="s">
        <v>53</v>
      </c>
      <c r="V15" t="s">
        <v>53</v>
      </c>
      <c r="W15" t="s">
        <v>53</v>
      </c>
      <c r="X15" t="s">
        <v>53</v>
      </c>
      <c r="Y15" t="s">
        <v>53</v>
      </c>
      <c r="Z15" t="s">
        <v>57</v>
      </c>
      <c r="AA15" t="s">
        <v>57</v>
      </c>
      <c r="AB15" t="s">
        <v>53</v>
      </c>
      <c r="AC15" t="s">
        <v>53</v>
      </c>
      <c r="AD15" t="s">
        <v>53</v>
      </c>
      <c r="AE15" t="s">
        <v>53</v>
      </c>
      <c r="AF15" t="s">
        <v>57</v>
      </c>
      <c r="AG15" t="s">
        <v>53</v>
      </c>
      <c r="AH15" t="s">
        <v>53</v>
      </c>
      <c r="AI15" t="s">
        <v>53</v>
      </c>
      <c r="AM15" s="9" t="s">
        <v>56</v>
      </c>
      <c r="AN15" s="9">
        <f t="shared" ref="AN15:AN31" si="4">COUNTIF(B15:AJ15,"y")</f>
        <v>22</v>
      </c>
      <c r="AO15" s="9">
        <f t="shared" si="0"/>
        <v>0</v>
      </c>
      <c r="AP15" s="10">
        <f t="shared" si="1"/>
        <v>100</v>
      </c>
      <c r="AQ15">
        <f t="shared" si="2"/>
        <v>0</v>
      </c>
      <c r="AR15">
        <f t="shared" si="3"/>
        <v>3</v>
      </c>
    </row>
    <row r="16" spans="1:44">
      <c r="A16" t="s">
        <v>58</v>
      </c>
      <c r="B16" t="s">
        <v>54</v>
      </c>
      <c r="C16" t="s">
        <v>54</v>
      </c>
      <c r="D16" t="s">
        <v>54</v>
      </c>
      <c r="E16" t="s">
        <v>54</v>
      </c>
      <c r="F16" t="s">
        <v>54</v>
      </c>
      <c r="G16" t="s">
        <v>54</v>
      </c>
      <c r="H16" t="s">
        <v>54</v>
      </c>
      <c r="I16" t="s">
        <v>53</v>
      </c>
      <c r="J16" t="s">
        <v>53</v>
      </c>
      <c r="K16" t="s">
        <v>53</v>
      </c>
      <c r="U16" s="11" t="s">
        <v>54</v>
      </c>
      <c r="V16" t="s">
        <v>53</v>
      </c>
      <c r="W16" t="s">
        <v>54</v>
      </c>
      <c r="X16" t="s">
        <v>53</v>
      </c>
      <c r="Y16" t="s">
        <v>54</v>
      </c>
      <c r="Z16" t="s">
        <v>53</v>
      </c>
      <c r="AA16" t="s">
        <v>53</v>
      </c>
      <c r="AB16" t="s">
        <v>54</v>
      </c>
      <c r="AC16" t="s">
        <v>54</v>
      </c>
      <c r="AD16" t="s">
        <v>53</v>
      </c>
      <c r="AE16" t="s">
        <v>53</v>
      </c>
      <c r="AF16" t="s">
        <v>53</v>
      </c>
      <c r="AG16" t="s">
        <v>53</v>
      </c>
      <c r="AH16" t="s">
        <v>53</v>
      </c>
      <c r="AI16" t="s">
        <v>53</v>
      </c>
      <c r="AM16" t="s">
        <v>58</v>
      </c>
      <c r="AN16">
        <f t="shared" si="4"/>
        <v>13</v>
      </c>
      <c r="AO16">
        <f t="shared" si="0"/>
        <v>12</v>
      </c>
      <c r="AP16" s="8">
        <f t="shared" si="1"/>
        <v>52</v>
      </c>
      <c r="AQ16">
        <f t="shared" si="2"/>
        <v>0</v>
      </c>
      <c r="AR16">
        <f t="shared" si="3"/>
        <v>0</v>
      </c>
    </row>
    <row r="17" spans="1:44">
      <c r="A17" t="s">
        <v>59</v>
      </c>
      <c r="B17" t="s">
        <v>53</v>
      </c>
      <c r="C17" t="s">
        <v>53</v>
      </c>
      <c r="D17" t="s">
        <v>53</v>
      </c>
      <c r="E17" t="s">
        <v>53</v>
      </c>
      <c r="F17" t="s">
        <v>53</v>
      </c>
      <c r="G17" t="s">
        <v>53</v>
      </c>
      <c r="H17" t="s">
        <v>53</v>
      </c>
      <c r="I17" t="s">
        <v>53</v>
      </c>
      <c r="J17" t="s">
        <v>53</v>
      </c>
      <c r="K17" t="s">
        <v>53</v>
      </c>
      <c r="U17" s="11" t="s">
        <v>53</v>
      </c>
      <c r="V17" t="s">
        <v>53</v>
      </c>
      <c r="W17" t="s">
        <v>53</v>
      </c>
      <c r="X17" t="s">
        <v>53</v>
      </c>
      <c r="Y17" t="s">
        <v>53</v>
      </c>
      <c r="Z17" t="s">
        <v>53</v>
      </c>
      <c r="AA17" t="s">
        <v>53</v>
      </c>
      <c r="AB17" t="s">
        <v>53</v>
      </c>
      <c r="AC17" t="s">
        <v>53</v>
      </c>
      <c r="AD17" t="s">
        <v>53</v>
      </c>
      <c r="AE17" t="s">
        <v>53</v>
      </c>
      <c r="AF17" t="s">
        <v>53</v>
      </c>
      <c r="AG17" t="s">
        <v>53</v>
      </c>
      <c r="AH17" t="s">
        <v>53</v>
      </c>
      <c r="AI17" t="s">
        <v>53</v>
      </c>
      <c r="AM17" s="9" t="s">
        <v>59</v>
      </c>
      <c r="AN17" s="9">
        <f t="shared" si="4"/>
        <v>25</v>
      </c>
      <c r="AO17" s="9">
        <f t="shared" si="0"/>
        <v>0</v>
      </c>
      <c r="AP17" s="10">
        <f t="shared" si="1"/>
        <v>100</v>
      </c>
      <c r="AQ17">
        <f t="shared" si="2"/>
        <v>0</v>
      </c>
      <c r="AR17">
        <f t="shared" si="3"/>
        <v>0</v>
      </c>
    </row>
    <row r="18" spans="1:44">
      <c r="A18" t="s">
        <v>60</v>
      </c>
      <c r="B18" t="s">
        <v>53</v>
      </c>
      <c r="C18" t="s">
        <v>53</v>
      </c>
      <c r="D18" t="s">
        <v>53</v>
      </c>
      <c r="E18" t="s">
        <v>53</v>
      </c>
      <c r="F18" t="s">
        <v>53</v>
      </c>
      <c r="G18" t="s">
        <v>53</v>
      </c>
      <c r="H18" t="s">
        <v>53</v>
      </c>
      <c r="I18" t="s">
        <v>53</v>
      </c>
      <c r="J18" t="s">
        <v>53</v>
      </c>
      <c r="K18" t="s">
        <v>53</v>
      </c>
      <c r="U18" s="11" t="s">
        <v>53</v>
      </c>
      <c r="V18" t="s">
        <v>53</v>
      </c>
      <c r="W18" t="s">
        <v>53</v>
      </c>
      <c r="X18" t="s">
        <v>53</v>
      </c>
      <c r="Y18" t="s">
        <v>53</v>
      </c>
      <c r="Z18" t="s">
        <v>53</v>
      </c>
      <c r="AA18" t="s">
        <v>53</v>
      </c>
      <c r="AB18" t="s">
        <v>53</v>
      </c>
      <c r="AC18" t="s">
        <v>53</v>
      </c>
      <c r="AD18" t="s">
        <v>53</v>
      </c>
      <c r="AE18" t="s">
        <v>53</v>
      </c>
      <c r="AF18" t="s">
        <v>53</v>
      </c>
      <c r="AG18" t="s">
        <v>53</v>
      </c>
      <c r="AH18" t="s">
        <v>53</v>
      </c>
      <c r="AI18" t="s">
        <v>55</v>
      </c>
      <c r="AM18" t="s">
        <v>60</v>
      </c>
      <c r="AN18">
        <f t="shared" si="4"/>
        <v>24</v>
      </c>
      <c r="AO18">
        <f t="shared" si="0"/>
        <v>0</v>
      </c>
      <c r="AP18" s="8">
        <f t="shared" si="1"/>
        <v>100</v>
      </c>
      <c r="AQ18">
        <f t="shared" si="2"/>
        <v>1</v>
      </c>
      <c r="AR18">
        <f t="shared" si="3"/>
        <v>0</v>
      </c>
    </row>
    <row r="19" spans="1:44" ht="17">
      <c r="A19" t="s">
        <v>61</v>
      </c>
      <c r="B19" t="s">
        <v>57</v>
      </c>
      <c r="C19" t="s">
        <v>53</v>
      </c>
      <c r="D19" t="s">
        <v>53</v>
      </c>
      <c r="E19" t="s">
        <v>53</v>
      </c>
      <c r="F19" t="s">
        <v>53</v>
      </c>
      <c r="G19" t="s">
        <v>53</v>
      </c>
      <c r="H19" t="s">
        <v>57</v>
      </c>
      <c r="I19" t="s">
        <v>53</v>
      </c>
      <c r="J19" t="s">
        <v>53</v>
      </c>
      <c r="K19" t="s">
        <v>53</v>
      </c>
      <c r="U19" s="11" t="s">
        <v>53</v>
      </c>
      <c r="V19" t="s">
        <v>53</v>
      </c>
      <c r="W19" t="s">
        <v>53</v>
      </c>
      <c r="X19" t="s">
        <v>57</v>
      </c>
      <c r="Y19" t="s">
        <v>53</v>
      </c>
      <c r="Z19" t="s">
        <v>53</v>
      </c>
      <c r="AA19" t="s">
        <v>53</v>
      </c>
      <c r="AB19" t="s">
        <v>53</v>
      </c>
      <c r="AC19" t="s">
        <v>53</v>
      </c>
      <c r="AD19" t="s">
        <v>53</v>
      </c>
      <c r="AE19" t="s">
        <v>53</v>
      </c>
      <c r="AF19" t="s">
        <v>53</v>
      </c>
      <c r="AG19" t="s">
        <v>53</v>
      </c>
      <c r="AH19" t="s">
        <v>57</v>
      </c>
      <c r="AI19" t="s">
        <v>53</v>
      </c>
      <c r="AM19" s="12" t="s">
        <v>61</v>
      </c>
      <c r="AN19" s="12">
        <f t="shared" si="4"/>
        <v>21</v>
      </c>
      <c r="AO19" s="12">
        <f t="shared" si="0"/>
        <v>0</v>
      </c>
      <c r="AP19" s="13">
        <f t="shared" si="1"/>
        <v>100</v>
      </c>
      <c r="AQ19">
        <f t="shared" si="2"/>
        <v>0</v>
      </c>
      <c r="AR19">
        <f t="shared" si="3"/>
        <v>4</v>
      </c>
    </row>
    <row r="20" spans="1:44">
      <c r="A20" t="s">
        <v>62</v>
      </c>
      <c r="B20" t="s">
        <v>57</v>
      </c>
      <c r="C20" t="s">
        <v>57</v>
      </c>
      <c r="D20" t="s">
        <v>57</v>
      </c>
      <c r="E20" t="s">
        <v>57</v>
      </c>
      <c r="F20" t="s">
        <v>57</v>
      </c>
      <c r="G20" t="s">
        <v>53</v>
      </c>
      <c r="H20" t="s">
        <v>57</v>
      </c>
      <c r="I20" t="s">
        <v>57</v>
      </c>
      <c r="J20" t="s">
        <v>57</v>
      </c>
      <c r="K20" t="s">
        <v>57</v>
      </c>
      <c r="U20" s="11" t="s">
        <v>57</v>
      </c>
      <c r="V20" t="s">
        <v>57</v>
      </c>
      <c r="W20" t="s">
        <v>57</v>
      </c>
      <c r="X20" t="s">
        <v>57</v>
      </c>
      <c r="Y20" t="s">
        <v>57</v>
      </c>
      <c r="Z20" t="s">
        <v>57</v>
      </c>
      <c r="AA20" t="s">
        <v>57</v>
      </c>
      <c r="AB20" t="s">
        <v>57</v>
      </c>
      <c r="AC20" t="s">
        <v>57</v>
      </c>
      <c r="AD20" t="s">
        <v>53</v>
      </c>
      <c r="AE20" t="s">
        <v>53</v>
      </c>
      <c r="AF20" t="s">
        <v>57</v>
      </c>
      <c r="AG20" t="s">
        <v>53</v>
      </c>
      <c r="AH20" t="s">
        <v>57</v>
      </c>
      <c r="AI20" t="s">
        <v>53</v>
      </c>
      <c r="AM20" t="s">
        <v>62</v>
      </c>
      <c r="AN20">
        <f t="shared" si="4"/>
        <v>5</v>
      </c>
      <c r="AO20">
        <f t="shared" si="0"/>
        <v>0</v>
      </c>
      <c r="AP20" s="8">
        <f t="shared" si="1"/>
        <v>100</v>
      </c>
      <c r="AQ20">
        <f t="shared" si="2"/>
        <v>0</v>
      </c>
      <c r="AR20">
        <f t="shared" si="3"/>
        <v>20</v>
      </c>
    </row>
    <row r="21" spans="1:44">
      <c r="A21" t="s">
        <v>63</v>
      </c>
      <c r="B21" t="s">
        <v>53</v>
      </c>
      <c r="C21" t="s">
        <v>53</v>
      </c>
      <c r="D21" t="s">
        <v>53</v>
      </c>
      <c r="E21" t="s">
        <v>53</v>
      </c>
      <c r="F21" t="s">
        <v>53</v>
      </c>
      <c r="G21" t="s">
        <v>57</v>
      </c>
      <c r="H21" t="s">
        <v>57</v>
      </c>
      <c r="I21" t="s">
        <v>57</v>
      </c>
      <c r="J21" t="s">
        <v>57</v>
      </c>
      <c r="K21" t="s">
        <v>53</v>
      </c>
      <c r="U21" s="11" t="s">
        <v>53</v>
      </c>
      <c r="V21" t="s">
        <v>53</v>
      </c>
      <c r="W21" t="s">
        <v>53</v>
      </c>
      <c r="X21" t="s">
        <v>53</v>
      </c>
      <c r="Y21" t="s">
        <v>53</v>
      </c>
      <c r="Z21" t="s">
        <v>53</v>
      </c>
      <c r="AA21" t="s">
        <v>57</v>
      </c>
      <c r="AB21" t="s">
        <v>53</v>
      </c>
      <c r="AC21" t="s">
        <v>57</v>
      </c>
      <c r="AD21" t="s">
        <v>57</v>
      </c>
      <c r="AE21" t="s">
        <v>57</v>
      </c>
      <c r="AF21" t="s">
        <v>53</v>
      </c>
      <c r="AG21" t="s">
        <v>57</v>
      </c>
      <c r="AH21" t="s">
        <v>57</v>
      </c>
      <c r="AI21" t="s">
        <v>57</v>
      </c>
      <c r="AM21" s="9" t="s">
        <v>63</v>
      </c>
      <c r="AN21" s="9">
        <f t="shared" si="4"/>
        <v>14</v>
      </c>
      <c r="AO21" s="9">
        <f t="shared" si="0"/>
        <v>0</v>
      </c>
      <c r="AP21" s="10">
        <f t="shared" si="1"/>
        <v>100</v>
      </c>
      <c r="AQ21">
        <f t="shared" si="2"/>
        <v>0</v>
      </c>
      <c r="AR21">
        <f t="shared" si="3"/>
        <v>11</v>
      </c>
    </row>
    <row r="22" spans="1:44">
      <c r="A22" t="s">
        <v>64</v>
      </c>
      <c r="B22" t="s">
        <v>54</v>
      </c>
      <c r="C22" t="s">
        <v>53</v>
      </c>
      <c r="D22" t="s">
        <v>53</v>
      </c>
      <c r="E22" t="s">
        <v>53</v>
      </c>
      <c r="F22" t="s">
        <v>53</v>
      </c>
      <c r="G22" t="s">
        <v>55</v>
      </c>
      <c r="H22" t="s">
        <v>53</v>
      </c>
      <c r="I22" t="s">
        <v>54</v>
      </c>
      <c r="J22" t="s">
        <v>53</v>
      </c>
      <c r="K22" t="s">
        <v>53</v>
      </c>
      <c r="U22" s="11" t="s">
        <v>53</v>
      </c>
      <c r="V22" t="s">
        <v>53</v>
      </c>
      <c r="W22" t="s">
        <v>53</v>
      </c>
      <c r="X22" t="s">
        <v>53</v>
      </c>
      <c r="Y22" t="s">
        <v>53</v>
      </c>
      <c r="Z22" t="s">
        <v>53</v>
      </c>
      <c r="AA22" t="s">
        <v>53</v>
      </c>
      <c r="AB22" t="s">
        <v>53</v>
      </c>
      <c r="AC22" t="s">
        <v>53</v>
      </c>
      <c r="AD22" t="s">
        <v>53</v>
      </c>
      <c r="AE22" t="s">
        <v>53</v>
      </c>
      <c r="AF22" t="s">
        <v>53</v>
      </c>
      <c r="AG22" t="s">
        <v>53</v>
      </c>
      <c r="AH22" t="s">
        <v>57</v>
      </c>
      <c r="AI22" t="s">
        <v>53</v>
      </c>
      <c r="AM22" t="s">
        <v>64</v>
      </c>
      <c r="AN22">
        <f t="shared" si="4"/>
        <v>21</v>
      </c>
      <c r="AO22">
        <f t="shared" si="0"/>
        <v>2</v>
      </c>
      <c r="AP22" s="8">
        <f t="shared" si="1"/>
        <v>91.304347826086953</v>
      </c>
      <c r="AQ22">
        <f t="shared" si="2"/>
        <v>1</v>
      </c>
      <c r="AR22">
        <f t="shared" si="3"/>
        <v>1</v>
      </c>
    </row>
    <row r="23" spans="1:44">
      <c r="A23" t="s">
        <v>65</v>
      </c>
      <c r="B23" t="s">
        <v>53</v>
      </c>
      <c r="C23" t="s">
        <v>53</v>
      </c>
      <c r="D23" t="s">
        <v>53</v>
      </c>
      <c r="E23" t="s">
        <v>53</v>
      </c>
      <c r="F23" t="s">
        <v>53</v>
      </c>
      <c r="G23" t="s">
        <v>53</v>
      </c>
      <c r="H23" t="s">
        <v>54</v>
      </c>
      <c r="I23" t="s">
        <v>53</v>
      </c>
      <c r="J23" t="s">
        <v>53</v>
      </c>
      <c r="K23" t="s">
        <v>53</v>
      </c>
      <c r="U23" s="11" t="s">
        <v>53</v>
      </c>
      <c r="V23" t="s">
        <v>53</v>
      </c>
      <c r="W23" t="s">
        <v>53</v>
      </c>
      <c r="X23" t="s">
        <v>53</v>
      </c>
      <c r="Y23" t="s">
        <v>53</v>
      </c>
      <c r="Z23" t="s">
        <v>55</v>
      </c>
      <c r="AA23" t="s">
        <v>57</v>
      </c>
      <c r="AB23" t="s">
        <v>53</v>
      </c>
      <c r="AC23" t="s">
        <v>53</v>
      </c>
      <c r="AD23" t="s">
        <v>53</v>
      </c>
      <c r="AE23" t="s">
        <v>53</v>
      </c>
      <c r="AF23" t="s">
        <v>55</v>
      </c>
      <c r="AG23" t="s">
        <v>53</v>
      </c>
      <c r="AH23" t="s">
        <v>54</v>
      </c>
      <c r="AI23" t="s">
        <v>53</v>
      </c>
      <c r="AM23" s="9" t="s">
        <v>65</v>
      </c>
      <c r="AN23" s="9">
        <f t="shared" si="4"/>
        <v>20</v>
      </c>
      <c r="AO23" s="9">
        <f t="shared" si="0"/>
        <v>2</v>
      </c>
      <c r="AP23" s="10">
        <f t="shared" si="1"/>
        <v>90.909090909090907</v>
      </c>
      <c r="AQ23">
        <f t="shared" si="2"/>
        <v>2</v>
      </c>
      <c r="AR23">
        <f t="shared" si="3"/>
        <v>1</v>
      </c>
    </row>
    <row r="24" spans="1:44">
      <c r="A24" t="s">
        <v>66</v>
      </c>
      <c r="B24" t="s">
        <v>57</v>
      </c>
      <c r="C24" t="s">
        <v>53</v>
      </c>
      <c r="D24" t="s">
        <v>57</v>
      </c>
      <c r="E24" t="s">
        <v>57</v>
      </c>
      <c r="F24" t="s">
        <v>57</v>
      </c>
      <c r="G24" t="s">
        <v>57</v>
      </c>
      <c r="H24" t="s">
        <v>57</v>
      </c>
      <c r="I24" t="s">
        <v>57</v>
      </c>
      <c r="J24" t="s">
        <v>57</v>
      </c>
      <c r="K24" t="s">
        <v>53</v>
      </c>
      <c r="U24" s="11" t="s">
        <v>57</v>
      </c>
      <c r="V24" t="s">
        <v>53</v>
      </c>
      <c r="W24" t="s">
        <v>57</v>
      </c>
      <c r="X24" t="s">
        <v>57</v>
      </c>
      <c r="Y24" t="s">
        <v>57</v>
      </c>
      <c r="Z24" t="s">
        <v>57</v>
      </c>
      <c r="AA24" t="s">
        <v>57</v>
      </c>
      <c r="AB24" t="s">
        <v>57</v>
      </c>
      <c r="AC24" t="s">
        <v>57</v>
      </c>
      <c r="AD24" t="s">
        <v>57</v>
      </c>
      <c r="AE24" t="s">
        <v>57</v>
      </c>
      <c r="AF24" t="s">
        <v>53</v>
      </c>
      <c r="AG24" t="s">
        <v>57</v>
      </c>
      <c r="AH24" t="s">
        <v>57</v>
      </c>
      <c r="AI24" t="s">
        <v>57</v>
      </c>
      <c r="AM24" t="s">
        <v>66</v>
      </c>
      <c r="AN24">
        <f t="shared" si="4"/>
        <v>4</v>
      </c>
      <c r="AO24">
        <f t="shared" si="0"/>
        <v>0</v>
      </c>
      <c r="AP24" s="8">
        <f t="shared" si="1"/>
        <v>100</v>
      </c>
      <c r="AQ24">
        <f t="shared" si="2"/>
        <v>0</v>
      </c>
      <c r="AR24">
        <f t="shared" si="3"/>
        <v>21</v>
      </c>
    </row>
    <row r="25" spans="1:44">
      <c r="A25" t="s">
        <v>67</v>
      </c>
      <c r="B25" t="s">
        <v>57</v>
      </c>
      <c r="C25" t="s">
        <v>57</v>
      </c>
      <c r="D25" t="s">
        <v>57</v>
      </c>
      <c r="E25" t="s">
        <v>57</v>
      </c>
      <c r="F25" t="s">
        <v>57</v>
      </c>
      <c r="G25" t="s">
        <v>57</v>
      </c>
      <c r="H25" t="s">
        <v>53</v>
      </c>
      <c r="I25" t="s">
        <v>53</v>
      </c>
      <c r="J25" t="s">
        <v>57</v>
      </c>
      <c r="K25" t="s">
        <v>57</v>
      </c>
      <c r="U25" s="11" t="s">
        <v>57</v>
      </c>
      <c r="V25" t="s">
        <v>57</v>
      </c>
      <c r="W25" t="s">
        <v>57</v>
      </c>
      <c r="X25" t="s">
        <v>57</v>
      </c>
      <c r="Y25" t="s">
        <v>53</v>
      </c>
      <c r="Z25" t="s">
        <v>57</v>
      </c>
      <c r="AA25" t="s">
        <v>57</v>
      </c>
      <c r="AB25" t="s">
        <v>57</v>
      </c>
      <c r="AC25" t="s">
        <v>57</v>
      </c>
      <c r="AD25" t="s">
        <v>57</v>
      </c>
      <c r="AE25" t="s">
        <v>57</v>
      </c>
      <c r="AF25" t="s">
        <v>57</v>
      </c>
      <c r="AG25" t="s">
        <v>57</v>
      </c>
      <c r="AH25" t="s">
        <v>57</v>
      </c>
      <c r="AI25" t="s">
        <v>57</v>
      </c>
      <c r="AM25" s="9" t="s">
        <v>67</v>
      </c>
      <c r="AN25" s="9">
        <f t="shared" si="4"/>
        <v>3</v>
      </c>
      <c r="AO25" s="9">
        <f t="shared" si="0"/>
        <v>0</v>
      </c>
      <c r="AP25" s="10">
        <f t="shared" si="1"/>
        <v>100</v>
      </c>
      <c r="AQ25">
        <f t="shared" si="2"/>
        <v>0</v>
      </c>
      <c r="AR25">
        <f t="shared" si="3"/>
        <v>22</v>
      </c>
    </row>
    <row r="26" spans="1:44">
      <c r="A26" t="s">
        <v>68</v>
      </c>
      <c r="U26" s="11"/>
      <c r="AM26" t="s">
        <v>68</v>
      </c>
      <c r="AN26">
        <f t="shared" si="4"/>
        <v>0</v>
      </c>
      <c r="AO26">
        <f t="shared" si="0"/>
        <v>0</v>
      </c>
      <c r="AP26" s="8" t="e">
        <f t="shared" si="1"/>
        <v>#DIV/0!</v>
      </c>
      <c r="AQ26">
        <f t="shared" si="2"/>
        <v>0</v>
      </c>
      <c r="AR26">
        <f t="shared" si="3"/>
        <v>0</v>
      </c>
    </row>
    <row r="27" spans="1:44">
      <c r="A27" t="s">
        <v>69</v>
      </c>
      <c r="U27" s="11"/>
      <c r="AM27" s="9" t="s">
        <v>69</v>
      </c>
      <c r="AN27" s="9">
        <f t="shared" si="4"/>
        <v>0</v>
      </c>
      <c r="AO27" s="9">
        <f t="shared" si="0"/>
        <v>0</v>
      </c>
      <c r="AP27" s="10" t="e">
        <f t="shared" si="1"/>
        <v>#DIV/0!</v>
      </c>
      <c r="AQ27">
        <f t="shared" si="2"/>
        <v>0</v>
      </c>
      <c r="AR27">
        <f t="shared" si="3"/>
        <v>0</v>
      </c>
    </row>
    <row r="28" spans="1:44">
      <c r="A28" t="s">
        <v>70</v>
      </c>
      <c r="B28" t="s">
        <v>57</v>
      </c>
      <c r="C28" t="s">
        <v>57</v>
      </c>
      <c r="D28" t="s">
        <v>57</v>
      </c>
      <c r="E28" t="s">
        <v>57</v>
      </c>
      <c r="F28" t="s">
        <v>57</v>
      </c>
      <c r="G28" t="s">
        <v>57</v>
      </c>
      <c r="H28" t="s">
        <v>57</v>
      </c>
      <c r="I28" t="s">
        <v>57</v>
      </c>
      <c r="J28" t="s">
        <v>57</v>
      </c>
      <c r="K28" t="s">
        <v>57</v>
      </c>
      <c r="U28" s="11" t="s">
        <v>57</v>
      </c>
      <c r="V28" t="s">
        <v>57</v>
      </c>
      <c r="W28" t="s">
        <v>57</v>
      </c>
      <c r="X28" t="s">
        <v>57</v>
      </c>
      <c r="Y28" t="s">
        <v>57</v>
      </c>
      <c r="Z28" t="s">
        <v>57</v>
      </c>
      <c r="AA28" t="s">
        <v>57</v>
      </c>
      <c r="AB28" t="s">
        <v>57</v>
      </c>
      <c r="AC28" t="s">
        <v>57</v>
      </c>
      <c r="AD28" t="s">
        <v>57</v>
      </c>
      <c r="AE28" t="s">
        <v>57</v>
      </c>
      <c r="AF28" t="s">
        <v>57</v>
      </c>
      <c r="AG28" t="s">
        <v>57</v>
      </c>
      <c r="AH28" t="s">
        <v>57</v>
      </c>
      <c r="AI28" t="s">
        <v>57</v>
      </c>
      <c r="AM28" t="s">
        <v>70</v>
      </c>
      <c r="AN28">
        <f t="shared" si="4"/>
        <v>0</v>
      </c>
      <c r="AO28">
        <f t="shared" si="0"/>
        <v>0</v>
      </c>
      <c r="AP28" s="8" t="s">
        <v>71</v>
      </c>
      <c r="AQ28">
        <f t="shared" si="2"/>
        <v>0</v>
      </c>
      <c r="AR28">
        <f t="shared" si="3"/>
        <v>25</v>
      </c>
    </row>
    <row r="29" spans="1:44">
      <c r="A29" t="s">
        <v>72</v>
      </c>
      <c r="B29" t="s">
        <v>55</v>
      </c>
      <c r="C29" t="s">
        <v>57</v>
      </c>
      <c r="D29" t="s">
        <v>57</v>
      </c>
      <c r="E29" t="s">
        <v>53</v>
      </c>
      <c r="F29" t="s">
        <v>57</v>
      </c>
      <c r="G29" t="s">
        <v>55</v>
      </c>
      <c r="H29" t="s">
        <v>55</v>
      </c>
      <c r="I29" t="s">
        <v>55</v>
      </c>
      <c r="J29" t="s">
        <v>53</v>
      </c>
      <c r="K29" t="s">
        <v>53</v>
      </c>
      <c r="U29" s="11" t="s">
        <v>57</v>
      </c>
      <c r="V29" t="s">
        <v>55</v>
      </c>
      <c r="W29" t="s">
        <v>55</v>
      </c>
      <c r="X29" t="s">
        <v>55</v>
      </c>
      <c r="Y29" t="s">
        <v>55</v>
      </c>
      <c r="Z29" t="s">
        <v>53</v>
      </c>
      <c r="AA29" t="s">
        <v>53</v>
      </c>
      <c r="AB29" t="s">
        <v>55</v>
      </c>
      <c r="AC29" t="s">
        <v>55</v>
      </c>
      <c r="AD29" t="s">
        <v>55</v>
      </c>
      <c r="AE29" t="s">
        <v>54</v>
      </c>
      <c r="AF29" t="s">
        <v>55</v>
      </c>
      <c r="AG29" t="s">
        <v>55</v>
      </c>
      <c r="AH29" t="s">
        <v>55</v>
      </c>
      <c r="AI29" t="s">
        <v>55</v>
      </c>
      <c r="AM29" s="9" t="s">
        <v>72</v>
      </c>
      <c r="AN29" s="9">
        <f t="shared" si="4"/>
        <v>5</v>
      </c>
      <c r="AO29" s="9">
        <f t="shared" si="0"/>
        <v>1</v>
      </c>
      <c r="AP29" s="10">
        <f xml:space="preserve"> AN29/(AN29+AO29)*100</f>
        <v>83.333333333333343</v>
      </c>
      <c r="AQ29">
        <f t="shared" si="2"/>
        <v>15</v>
      </c>
      <c r="AR29">
        <f t="shared" si="3"/>
        <v>4</v>
      </c>
    </row>
    <row r="30" spans="1:44">
      <c r="A30" t="s">
        <v>73</v>
      </c>
      <c r="B30" t="s">
        <v>57</v>
      </c>
      <c r="C30" t="s">
        <v>57</v>
      </c>
      <c r="D30" t="s">
        <v>57</v>
      </c>
      <c r="E30" t="s">
        <v>57</v>
      </c>
      <c r="F30" t="s">
        <v>57</v>
      </c>
      <c r="G30" t="s">
        <v>57</v>
      </c>
      <c r="H30" t="s">
        <v>57</v>
      </c>
      <c r="I30" t="s">
        <v>57</v>
      </c>
      <c r="J30" t="s">
        <v>57</v>
      </c>
      <c r="K30" t="s">
        <v>57</v>
      </c>
      <c r="U30" s="11" t="s">
        <v>57</v>
      </c>
      <c r="V30" t="s">
        <v>57</v>
      </c>
      <c r="W30" t="s">
        <v>57</v>
      </c>
      <c r="X30" t="s">
        <v>57</v>
      </c>
      <c r="Y30" t="s">
        <v>55</v>
      </c>
      <c r="Z30" t="s">
        <v>57</v>
      </c>
      <c r="AA30" t="s">
        <v>57</v>
      </c>
      <c r="AB30" t="s">
        <v>55</v>
      </c>
      <c r="AC30" t="s">
        <v>57</v>
      </c>
      <c r="AD30" t="s">
        <v>55</v>
      </c>
      <c r="AE30" t="s">
        <v>57</v>
      </c>
      <c r="AF30" t="s">
        <v>57</v>
      </c>
      <c r="AG30" t="s">
        <v>55</v>
      </c>
      <c r="AH30" t="s">
        <v>57</v>
      </c>
      <c r="AI30" t="s">
        <v>57</v>
      </c>
      <c r="AM30" t="s">
        <v>73</v>
      </c>
      <c r="AN30">
        <f t="shared" si="4"/>
        <v>0</v>
      </c>
      <c r="AO30">
        <f t="shared" si="0"/>
        <v>0</v>
      </c>
      <c r="AP30" s="8" t="e">
        <f xml:space="preserve"> AN30/(AN30+AO30)*100</f>
        <v>#DIV/0!</v>
      </c>
      <c r="AQ30">
        <f t="shared" si="2"/>
        <v>4</v>
      </c>
      <c r="AR30">
        <f t="shared" si="3"/>
        <v>21</v>
      </c>
    </row>
    <row r="31" spans="1:44">
      <c r="A31" t="s">
        <v>74</v>
      </c>
      <c r="B31" t="s">
        <v>54</v>
      </c>
      <c r="C31" t="s">
        <v>54</v>
      </c>
      <c r="D31" t="s">
        <v>54</v>
      </c>
      <c r="E31" t="s">
        <v>53</v>
      </c>
      <c r="F31" t="s">
        <v>53</v>
      </c>
      <c r="G31" t="s">
        <v>53</v>
      </c>
      <c r="H31" t="s">
        <v>57</v>
      </c>
      <c r="I31" t="s">
        <v>57</v>
      </c>
      <c r="J31" t="s">
        <v>57</v>
      </c>
      <c r="K31" t="s">
        <v>57</v>
      </c>
      <c r="U31" s="11" t="s">
        <v>53</v>
      </c>
      <c r="V31" t="s">
        <v>57</v>
      </c>
      <c r="W31" t="s">
        <v>57</v>
      </c>
      <c r="X31" t="s">
        <v>57</v>
      </c>
      <c r="Y31" t="s">
        <v>53</v>
      </c>
      <c r="Z31" t="s">
        <v>57</v>
      </c>
      <c r="AA31" t="s">
        <v>57</v>
      </c>
      <c r="AB31" t="s">
        <v>54</v>
      </c>
      <c r="AC31" t="s">
        <v>54</v>
      </c>
      <c r="AD31" t="s">
        <v>53</v>
      </c>
      <c r="AE31" t="s">
        <v>55</v>
      </c>
      <c r="AF31" t="s">
        <v>57</v>
      </c>
      <c r="AG31" t="s">
        <v>55</v>
      </c>
      <c r="AH31" t="s">
        <v>57</v>
      </c>
      <c r="AI31" t="s">
        <v>53</v>
      </c>
      <c r="AM31" s="9" t="s">
        <v>74</v>
      </c>
      <c r="AN31" s="9">
        <f t="shared" si="4"/>
        <v>7</v>
      </c>
      <c r="AO31" s="9">
        <f t="shared" si="0"/>
        <v>5</v>
      </c>
      <c r="AP31" s="10">
        <f xml:space="preserve"> AN31/(AN31+AO31)*100</f>
        <v>58.333333333333336</v>
      </c>
      <c r="AQ31">
        <f t="shared" si="2"/>
        <v>2</v>
      </c>
      <c r="AR31">
        <f t="shared" si="3"/>
        <v>11</v>
      </c>
    </row>
    <row r="32" spans="1:44">
      <c r="A32" s="14" t="s">
        <v>75</v>
      </c>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M32" t="s">
        <v>76</v>
      </c>
      <c r="AN32">
        <f xml:space="preserve"> SUM(AN14:AN31)</f>
        <v>209</v>
      </c>
      <c r="AO32">
        <f xml:space="preserve"> SUM(AO14:AO31)</f>
        <v>22</v>
      </c>
      <c r="AP32" s="8">
        <f xml:space="preserve"> AN32/(AN32+AO32)*100</f>
        <v>90.476190476190482</v>
      </c>
    </row>
    <row r="33" spans="1:38">
      <c r="A33" t="s">
        <v>44</v>
      </c>
      <c r="B33">
        <f t="shared" ref="B33:K33" si="5">COUNTIF(B14:B31,"y")</f>
        <v>6</v>
      </c>
      <c r="C33">
        <f t="shared" si="5"/>
        <v>9</v>
      </c>
      <c r="D33">
        <f t="shared" si="5"/>
        <v>8</v>
      </c>
      <c r="E33">
        <f t="shared" si="5"/>
        <v>10</v>
      </c>
      <c r="F33">
        <f t="shared" si="5"/>
        <v>9</v>
      </c>
      <c r="G33">
        <f t="shared" si="5"/>
        <v>8</v>
      </c>
      <c r="H33">
        <f t="shared" si="5"/>
        <v>6</v>
      </c>
      <c r="I33">
        <f t="shared" si="5"/>
        <v>8</v>
      </c>
      <c r="J33">
        <f t="shared" si="5"/>
        <v>9</v>
      </c>
      <c r="K33">
        <f t="shared" si="5"/>
        <v>11</v>
      </c>
      <c r="U33">
        <f t="shared" ref="U33:AI33" si="6">COUNTIF(U14:U31,"y")</f>
        <v>9</v>
      </c>
      <c r="V33">
        <f t="shared" si="6"/>
        <v>10</v>
      </c>
      <c r="W33">
        <f t="shared" si="6"/>
        <v>8</v>
      </c>
      <c r="X33">
        <f t="shared" si="6"/>
        <v>8</v>
      </c>
      <c r="Y33">
        <f t="shared" si="6"/>
        <v>10</v>
      </c>
      <c r="Z33">
        <f t="shared" si="6"/>
        <v>8</v>
      </c>
      <c r="AA33">
        <f t="shared" si="6"/>
        <v>7</v>
      </c>
      <c r="AB33">
        <f t="shared" si="6"/>
        <v>8</v>
      </c>
      <c r="AC33">
        <f t="shared" si="6"/>
        <v>7</v>
      </c>
      <c r="AD33">
        <f t="shared" si="6"/>
        <v>10</v>
      </c>
      <c r="AE33">
        <f t="shared" si="6"/>
        <v>9</v>
      </c>
      <c r="AF33">
        <f t="shared" si="6"/>
        <v>8</v>
      </c>
      <c r="AG33">
        <f t="shared" si="6"/>
        <v>9</v>
      </c>
      <c r="AH33">
        <f t="shared" si="6"/>
        <v>5</v>
      </c>
      <c r="AI33">
        <f t="shared" si="6"/>
        <v>9</v>
      </c>
      <c r="AK33">
        <f xml:space="preserve"> SUM(B33:AI33)</f>
        <v>209</v>
      </c>
    </row>
    <row r="34" spans="1:38">
      <c r="A34" t="s">
        <v>45</v>
      </c>
      <c r="B34">
        <f t="shared" ref="B34:K34" si="7">COUNTIF(B15:B32,"n")</f>
        <v>3</v>
      </c>
      <c r="C34">
        <f t="shared" si="7"/>
        <v>2</v>
      </c>
      <c r="D34">
        <f t="shared" si="7"/>
        <v>2</v>
      </c>
      <c r="E34">
        <f t="shared" si="7"/>
        <v>1</v>
      </c>
      <c r="F34">
        <f t="shared" si="7"/>
        <v>1</v>
      </c>
      <c r="G34">
        <f t="shared" si="7"/>
        <v>1</v>
      </c>
      <c r="H34">
        <f t="shared" si="7"/>
        <v>2</v>
      </c>
      <c r="I34">
        <f t="shared" si="7"/>
        <v>1</v>
      </c>
      <c r="J34">
        <f t="shared" si="7"/>
        <v>0</v>
      </c>
      <c r="K34">
        <f t="shared" si="7"/>
        <v>0</v>
      </c>
      <c r="U34">
        <f t="shared" ref="U34:AI34" si="8">COUNTIF(U15:U32,"n")</f>
        <v>1</v>
      </c>
      <c r="V34">
        <f t="shared" si="8"/>
        <v>0</v>
      </c>
      <c r="W34">
        <f t="shared" si="8"/>
        <v>1</v>
      </c>
      <c r="X34">
        <f t="shared" si="8"/>
        <v>0</v>
      </c>
      <c r="Y34">
        <f t="shared" si="8"/>
        <v>1</v>
      </c>
      <c r="Z34">
        <f t="shared" si="8"/>
        <v>0</v>
      </c>
      <c r="AA34">
        <f t="shared" si="8"/>
        <v>0</v>
      </c>
      <c r="AB34">
        <f t="shared" si="8"/>
        <v>2</v>
      </c>
      <c r="AC34">
        <f t="shared" si="8"/>
        <v>2</v>
      </c>
      <c r="AD34">
        <f t="shared" si="8"/>
        <v>0</v>
      </c>
      <c r="AE34">
        <f t="shared" si="8"/>
        <v>1</v>
      </c>
      <c r="AF34">
        <f t="shared" si="8"/>
        <v>0</v>
      </c>
      <c r="AG34">
        <f t="shared" si="8"/>
        <v>0</v>
      </c>
      <c r="AH34">
        <f t="shared" si="8"/>
        <v>1</v>
      </c>
      <c r="AI34">
        <f t="shared" si="8"/>
        <v>0</v>
      </c>
      <c r="AK34">
        <f xml:space="preserve"> SUM(B34:AI34)</f>
        <v>22</v>
      </c>
    </row>
    <row r="35" spans="1:38">
      <c r="A35" t="s">
        <v>48</v>
      </c>
      <c r="B35">
        <f t="shared" ref="B35:K35" si="9">COUNTIF(B16:B33,"e")</f>
        <v>6</v>
      </c>
      <c r="C35">
        <f t="shared" si="9"/>
        <v>5</v>
      </c>
      <c r="D35">
        <f t="shared" si="9"/>
        <v>6</v>
      </c>
      <c r="E35">
        <f t="shared" si="9"/>
        <v>5</v>
      </c>
      <c r="F35">
        <f t="shared" si="9"/>
        <v>6</v>
      </c>
      <c r="G35">
        <f t="shared" si="9"/>
        <v>5</v>
      </c>
      <c r="H35">
        <f t="shared" si="9"/>
        <v>7</v>
      </c>
      <c r="I35">
        <f t="shared" si="9"/>
        <v>6</v>
      </c>
      <c r="J35">
        <f t="shared" si="9"/>
        <v>7</v>
      </c>
      <c r="K35">
        <f t="shared" si="9"/>
        <v>5</v>
      </c>
      <c r="U35">
        <f t="shared" ref="U35:AI35" si="10">COUNTIF(U16:U33,"e")</f>
        <v>6</v>
      </c>
      <c r="V35">
        <f t="shared" si="10"/>
        <v>5</v>
      </c>
      <c r="W35">
        <f t="shared" si="10"/>
        <v>6</v>
      </c>
      <c r="X35">
        <f t="shared" si="10"/>
        <v>7</v>
      </c>
      <c r="Y35">
        <f t="shared" si="10"/>
        <v>3</v>
      </c>
      <c r="Z35">
        <f t="shared" si="10"/>
        <v>6</v>
      </c>
      <c r="AA35">
        <f t="shared" si="10"/>
        <v>8</v>
      </c>
      <c r="AB35">
        <f t="shared" si="10"/>
        <v>4</v>
      </c>
      <c r="AC35">
        <f t="shared" si="10"/>
        <v>6</v>
      </c>
      <c r="AD35">
        <f t="shared" si="10"/>
        <v>4</v>
      </c>
      <c r="AE35">
        <f t="shared" si="10"/>
        <v>5</v>
      </c>
      <c r="AF35">
        <f t="shared" si="10"/>
        <v>5</v>
      </c>
      <c r="AG35">
        <f t="shared" si="10"/>
        <v>4</v>
      </c>
      <c r="AH35">
        <f t="shared" si="10"/>
        <v>9</v>
      </c>
      <c r="AI35">
        <f t="shared" si="10"/>
        <v>5</v>
      </c>
      <c r="AK35">
        <f>SUM(B35:AI35)</f>
        <v>141</v>
      </c>
    </row>
    <row r="36" spans="1:38">
      <c r="A36" t="s">
        <v>77</v>
      </c>
      <c r="B36">
        <f t="shared" ref="B36:K36" si="11">COUNTIF(B17:B34,"ok")</f>
        <v>1</v>
      </c>
      <c r="C36">
        <f t="shared" si="11"/>
        <v>0</v>
      </c>
      <c r="D36">
        <f t="shared" si="11"/>
        <v>0</v>
      </c>
      <c r="E36">
        <f t="shared" si="11"/>
        <v>0</v>
      </c>
      <c r="F36">
        <f t="shared" si="11"/>
        <v>0</v>
      </c>
      <c r="G36">
        <f t="shared" si="11"/>
        <v>2</v>
      </c>
      <c r="H36">
        <f t="shared" si="11"/>
        <v>1</v>
      </c>
      <c r="I36">
        <f t="shared" si="11"/>
        <v>1</v>
      </c>
      <c r="J36">
        <f t="shared" si="11"/>
        <v>0</v>
      </c>
      <c r="K36">
        <f t="shared" si="11"/>
        <v>0</v>
      </c>
      <c r="U36">
        <f t="shared" ref="U36:AI36" si="12">COUNTIF(U17:U34,"ok")</f>
        <v>0</v>
      </c>
      <c r="V36">
        <f t="shared" si="12"/>
        <v>1</v>
      </c>
      <c r="W36">
        <f t="shared" si="12"/>
        <v>1</v>
      </c>
      <c r="X36">
        <f t="shared" si="12"/>
        <v>1</v>
      </c>
      <c r="Y36">
        <f t="shared" si="12"/>
        <v>2</v>
      </c>
      <c r="Z36">
        <f t="shared" si="12"/>
        <v>1</v>
      </c>
      <c r="AA36">
        <f t="shared" si="12"/>
        <v>0</v>
      </c>
      <c r="AB36">
        <f t="shared" si="12"/>
        <v>2</v>
      </c>
      <c r="AC36">
        <f t="shared" si="12"/>
        <v>1</v>
      </c>
      <c r="AD36">
        <f t="shared" si="12"/>
        <v>2</v>
      </c>
      <c r="AE36">
        <f t="shared" si="12"/>
        <v>1</v>
      </c>
      <c r="AF36">
        <f t="shared" si="12"/>
        <v>2</v>
      </c>
      <c r="AG36">
        <f t="shared" si="12"/>
        <v>3</v>
      </c>
      <c r="AH36">
        <f t="shared" si="12"/>
        <v>1</v>
      </c>
      <c r="AI36">
        <f t="shared" si="12"/>
        <v>2</v>
      </c>
      <c r="AK36">
        <f>SUM(B36:AI36)</f>
        <v>25</v>
      </c>
    </row>
    <row r="37" spans="1:38">
      <c r="A37" t="s">
        <v>78</v>
      </c>
      <c r="B37" s="15">
        <f t="shared" ref="B37:K37" si="13" xml:space="preserve"> B33/(B33+B34)*100</f>
        <v>66.666666666666657</v>
      </c>
      <c r="C37" s="15">
        <f t="shared" si="13"/>
        <v>81.818181818181827</v>
      </c>
      <c r="D37" s="15">
        <f t="shared" si="13"/>
        <v>80</v>
      </c>
      <c r="E37" s="15">
        <f t="shared" si="13"/>
        <v>90.909090909090907</v>
      </c>
      <c r="F37" s="15">
        <f t="shared" si="13"/>
        <v>90</v>
      </c>
      <c r="G37" s="15">
        <f t="shared" si="13"/>
        <v>88.888888888888886</v>
      </c>
      <c r="H37" s="15">
        <f t="shared" si="13"/>
        <v>75</v>
      </c>
      <c r="I37" s="15">
        <f t="shared" si="13"/>
        <v>88.888888888888886</v>
      </c>
      <c r="J37" s="15">
        <f t="shared" si="13"/>
        <v>100</v>
      </c>
      <c r="K37" s="15">
        <f t="shared" si="13"/>
        <v>100</v>
      </c>
      <c r="U37" s="15">
        <f t="shared" ref="U37:AI37" si="14" xml:space="preserve"> U33/(U33+U34)*100</f>
        <v>90</v>
      </c>
      <c r="V37" s="15">
        <f t="shared" si="14"/>
        <v>100</v>
      </c>
      <c r="W37" s="15">
        <f t="shared" si="14"/>
        <v>88.888888888888886</v>
      </c>
      <c r="X37" s="15">
        <f t="shared" si="14"/>
        <v>100</v>
      </c>
      <c r="Y37" s="15">
        <f t="shared" si="14"/>
        <v>90.909090909090907</v>
      </c>
      <c r="Z37" s="15">
        <f t="shared" si="14"/>
        <v>100</v>
      </c>
      <c r="AA37" s="15">
        <f t="shared" si="14"/>
        <v>100</v>
      </c>
      <c r="AB37" s="15">
        <f t="shared" si="14"/>
        <v>80</v>
      </c>
      <c r="AC37" s="15">
        <f t="shared" si="14"/>
        <v>77.777777777777786</v>
      </c>
      <c r="AD37" s="15">
        <f t="shared" si="14"/>
        <v>100</v>
      </c>
      <c r="AE37" s="15">
        <f t="shared" si="14"/>
        <v>90</v>
      </c>
      <c r="AF37" s="15">
        <f t="shared" si="14"/>
        <v>100</v>
      </c>
      <c r="AG37" s="15">
        <f t="shared" si="14"/>
        <v>100</v>
      </c>
      <c r="AH37" s="15">
        <f t="shared" si="14"/>
        <v>83.333333333333343</v>
      </c>
      <c r="AI37" s="15">
        <f t="shared" si="14"/>
        <v>100</v>
      </c>
      <c r="AJ37" s="15"/>
      <c r="AK37" s="16">
        <f xml:space="preserve"> AK33/(AK33+AK34)*100</f>
        <v>90.476190476190482</v>
      </c>
      <c r="AL37" s="16"/>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Z37"/>
  <sheetViews>
    <sheetView topLeftCell="A10" workbookViewId="0">
      <pane xSplit="1" topLeftCell="B1" activePane="topRight" state="frozen"/>
      <selection activeCell="A12" sqref="A12"/>
      <selection pane="topRight" activeCell="A14" sqref="A14"/>
    </sheetView>
  </sheetViews>
  <sheetFormatPr baseColWidth="10" defaultRowHeight="16"/>
  <cols>
    <col min="1" max="1" width="33.5" customWidth="1"/>
    <col min="3" max="3" width="17.6640625" customWidth="1"/>
    <col min="11" max="11" width="9.33203125" customWidth="1"/>
    <col min="12" max="20" width="10.83203125" hidden="1" customWidth="1"/>
    <col min="45" max="45" width="5.33203125" customWidth="1"/>
    <col min="46" max="46" width="16.83203125" customWidth="1"/>
    <col min="47" max="47" width="12.83203125" bestFit="1" customWidth="1"/>
    <col min="48" max="48" width="16.1640625" bestFit="1" customWidth="1"/>
    <col min="49" max="49" width="25" bestFit="1" customWidth="1"/>
    <col min="50" max="50" width="16.1640625" customWidth="1"/>
    <col min="52" max="52" width="11.6640625" customWidth="1"/>
  </cols>
  <sheetData>
    <row r="1" spans="1:52">
      <c r="A1" t="s">
        <v>0</v>
      </c>
    </row>
    <row r="2" spans="1:52">
      <c r="A2" t="s">
        <v>1</v>
      </c>
    </row>
    <row r="3" spans="1:52">
      <c r="A3" t="s">
        <v>210</v>
      </c>
    </row>
    <row r="5" spans="1:52">
      <c r="A5" s="28" t="s">
        <v>212</v>
      </c>
    </row>
    <row r="6" spans="1:52" ht="190" customHeight="1">
      <c r="A6" s="26" t="s">
        <v>213</v>
      </c>
      <c r="C6" s="25"/>
    </row>
    <row r="10" spans="1:52">
      <c r="A10" t="s">
        <v>7</v>
      </c>
    </row>
    <row r="11" spans="1:52">
      <c r="AU11" s="3" t="s">
        <v>8</v>
      </c>
    </row>
    <row r="12" spans="1:52" ht="34">
      <c r="A12" t="s">
        <v>9</v>
      </c>
      <c r="B12" t="s">
        <v>209</v>
      </c>
      <c r="C12" t="s">
        <v>208</v>
      </c>
      <c r="D12" t="s">
        <v>207</v>
      </c>
      <c r="E12" t="s">
        <v>206</v>
      </c>
      <c r="F12" s="4" t="s">
        <v>205</v>
      </c>
      <c r="G12" s="4" t="s">
        <v>204</v>
      </c>
      <c r="H12" t="s">
        <v>203</v>
      </c>
      <c r="I12" t="s">
        <v>202</v>
      </c>
      <c r="J12" t="s">
        <v>201</v>
      </c>
      <c r="K12" t="s">
        <v>200</v>
      </c>
      <c r="U12" s="11" t="s">
        <v>199</v>
      </c>
      <c r="V12" t="s">
        <v>198</v>
      </c>
      <c r="W12" t="s">
        <v>197</v>
      </c>
      <c r="X12" t="s">
        <v>196</v>
      </c>
      <c r="Y12" t="s">
        <v>195</v>
      </c>
      <c r="Z12" t="s">
        <v>194</v>
      </c>
      <c r="AA12" t="s">
        <v>193</v>
      </c>
      <c r="AB12" t="s">
        <v>192</v>
      </c>
      <c r="AC12" t="s">
        <v>191</v>
      </c>
      <c r="AD12" t="s">
        <v>190</v>
      </c>
      <c r="AE12" t="s">
        <v>189</v>
      </c>
      <c r="AF12" t="s">
        <v>188</v>
      </c>
      <c r="AG12" t="s">
        <v>187</v>
      </c>
      <c r="AH12" t="s">
        <v>186</v>
      </c>
      <c r="AI12" t="s">
        <v>185</v>
      </c>
      <c r="AJ12" t="s">
        <v>184</v>
      </c>
      <c r="AK12" t="s">
        <v>183</v>
      </c>
      <c r="AL12" t="s">
        <v>182</v>
      </c>
      <c r="AM12" t="s">
        <v>181</v>
      </c>
      <c r="AN12" t="s">
        <v>180</v>
      </c>
      <c r="AO12" t="s">
        <v>179</v>
      </c>
      <c r="AP12" t="s">
        <v>178</v>
      </c>
      <c r="AQ12" t="s">
        <v>177</v>
      </c>
      <c r="AR12" t="s">
        <v>176</v>
      </c>
      <c r="AV12" t="s">
        <v>44</v>
      </c>
      <c r="AW12" t="s">
        <v>45</v>
      </c>
      <c r="AX12" s="7" t="s">
        <v>46</v>
      </c>
      <c r="AY12" t="s">
        <v>47</v>
      </c>
      <c r="AZ12" t="s">
        <v>48</v>
      </c>
    </row>
    <row r="13" spans="1:52">
      <c r="A13" t="s">
        <v>253</v>
      </c>
      <c r="B13" t="s">
        <v>146</v>
      </c>
      <c r="C13" t="s">
        <v>145</v>
      </c>
      <c r="D13" t="s">
        <v>146</v>
      </c>
      <c r="E13" t="s">
        <v>145</v>
      </c>
      <c r="F13" t="s">
        <v>146</v>
      </c>
      <c r="G13" t="s">
        <v>145</v>
      </c>
      <c r="H13" t="s">
        <v>146</v>
      </c>
      <c r="I13" t="s">
        <v>145</v>
      </c>
      <c r="J13" t="s">
        <v>146</v>
      </c>
      <c r="K13" t="s">
        <v>145</v>
      </c>
      <c r="U13" t="s">
        <v>146</v>
      </c>
      <c r="V13" t="s">
        <v>145</v>
      </c>
      <c r="W13" t="s">
        <v>146</v>
      </c>
      <c r="X13" t="s">
        <v>145</v>
      </c>
      <c r="Y13" t="s">
        <v>146</v>
      </c>
      <c r="Z13" t="s">
        <v>145</v>
      </c>
      <c r="AA13" t="s">
        <v>146</v>
      </c>
      <c r="AB13" t="s">
        <v>145</v>
      </c>
      <c r="AC13" t="s">
        <v>146</v>
      </c>
      <c r="AD13" t="s">
        <v>145</v>
      </c>
      <c r="AE13" t="s">
        <v>146</v>
      </c>
      <c r="AF13" t="s">
        <v>145</v>
      </c>
      <c r="AG13" t="s">
        <v>146</v>
      </c>
      <c r="AH13" t="s">
        <v>145</v>
      </c>
      <c r="AI13" t="s">
        <v>146</v>
      </c>
      <c r="AJ13" t="s">
        <v>145</v>
      </c>
      <c r="AK13" t="s">
        <v>146</v>
      </c>
      <c r="AL13" t="s">
        <v>145</v>
      </c>
      <c r="AM13" t="s">
        <v>146</v>
      </c>
      <c r="AN13" t="s">
        <v>145</v>
      </c>
      <c r="AO13" t="s">
        <v>146</v>
      </c>
      <c r="AP13" t="s">
        <v>145</v>
      </c>
      <c r="AQ13" t="s">
        <v>146</v>
      </c>
      <c r="AR13" t="s">
        <v>145</v>
      </c>
    </row>
    <row r="14" spans="1:52">
      <c r="A14" t="s">
        <v>52</v>
      </c>
      <c r="B14" t="s">
        <v>53</v>
      </c>
      <c r="C14" t="s">
        <v>53</v>
      </c>
      <c r="D14" t="s">
        <v>53</v>
      </c>
      <c r="E14" t="s">
        <v>53</v>
      </c>
      <c r="F14" t="s">
        <v>53</v>
      </c>
      <c r="G14" t="s">
        <v>53</v>
      </c>
      <c r="H14" t="s">
        <v>53</v>
      </c>
      <c r="I14" t="s">
        <v>53</v>
      </c>
      <c r="J14" t="s">
        <v>53</v>
      </c>
      <c r="K14" t="s">
        <v>53</v>
      </c>
      <c r="U14" t="s">
        <v>53</v>
      </c>
      <c r="V14" t="s">
        <v>53</v>
      </c>
      <c r="W14" t="s">
        <v>53</v>
      </c>
      <c r="X14" t="s">
        <v>53</v>
      </c>
      <c r="Y14" t="s">
        <v>53</v>
      </c>
      <c r="Z14" t="s">
        <v>53</v>
      </c>
      <c r="AA14" t="s">
        <v>53</v>
      </c>
      <c r="AB14" t="s">
        <v>53</v>
      </c>
      <c r="AC14" t="s">
        <v>53</v>
      </c>
      <c r="AD14" t="s">
        <v>53</v>
      </c>
      <c r="AE14" t="s">
        <v>55</v>
      </c>
      <c r="AF14" t="s">
        <v>53</v>
      </c>
      <c r="AG14" t="s">
        <v>53</v>
      </c>
      <c r="AH14" t="s">
        <v>53</v>
      </c>
      <c r="AI14" t="s">
        <v>53</v>
      </c>
      <c r="AJ14" t="s">
        <v>53</v>
      </c>
      <c r="AK14" t="s">
        <v>53</v>
      </c>
      <c r="AL14" t="s">
        <v>53</v>
      </c>
      <c r="AM14" t="s">
        <v>53</v>
      </c>
      <c r="AN14" t="s">
        <v>53</v>
      </c>
      <c r="AO14" t="s">
        <v>53</v>
      </c>
      <c r="AP14" t="s">
        <v>53</v>
      </c>
      <c r="AQ14" t="s">
        <v>53</v>
      </c>
      <c r="AR14" t="s">
        <v>53</v>
      </c>
      <c r="AU14" t="s">
        <v>52</v>
      </c>
      <c r="AV14" s="27">
        <f>COUNTIF(B14:AR14,"y")</f>
        <v>33</v>
      </c>
      <c r="AW14">
        <f>COUNTIF(B14:AR14,"n")</f>
        <v>0</v>
      </c>
      <c r="AX14" s="8">
        <f t="shared" ref="AX14:AX27" si="0" xml:space="preserve"> AV14/(AV14+AW14)*100</f>
        <v>100</v>
      </c>
      <c r="AY14">
        <f t="shared" ref="AY14:AY31" si="1" xml:space="preserve"> COUNTIF(B14:AJ14,"ok")</f>
        <v>1</v>
      </c>
      <c r="AZ14">
        <f t="shared" ref="AZ14:AZ31" si="2">COUNTIF(B14:AJ14,"e")</f>
        <v>0</v>
      </c>
    </row>
    <row r="15" spans="1:52">
      <c r="A15" t="s">
        <v>56</v>
      </c>
      <c r="B15" t="s">
        <v>53</v>
      </c>
      <c r="C15" t="s">
        <v>53</v>
      </c>
      <c r="D15" t="s">
        <v>53</v>
      </c>
      <c r="E15" t="s">
        <v>53</v>
      </c>
      <c r="F15" t="s">
        <v>53</v>
      </c>
      <c r="G15" t="s">
        <v>53</v>
      </c>
      <c r="H15" t="s">
        <v>53</v>
      </c>
      <c r="I15" t="s">
        <v>53</v>
      </c>
      <c r="J15" t="s">
        <v>57</v>
      </c>
      <c r="K15" t="s">
        <v>53</v>
      </c>
      <c r="U15" t="s">
        <v>53</v>
      </c>
      <c r="V15" t="s">
        <v>53</v>
      </c>
      <c r="W15" t="s">
        <v>53</v>
      </c>
      <c r="X15" t="s">
        <v>53</v>
      </c>
      <c r="Y15" t="s">
        <v>53</v>
      </c>
      <c r="Z15" t="s">
        <v>53</v>
      </c>
      <c r="AA15" t="s">
        <v>53</v>
      </c>
      <c r="AB15" t="s">
        <v>53</v>
      </c>
      <c r="AC15" t="s">
        <v>53</v>
      </c>
      <c r="AD15" t="s">
        <v>53</v>
      </c>
      <c r="AE15" t="s">
        <v>53</v>
      </c>
      <c r="AF15" t="s">
        <v>53</v>
      </c>
      <c r="AG15" t="s">
        <v>53</v>
      </c>
      <c r="AH15" t="s">
        <v>53</v>
      </c>
      <c r="AI15" t="s">
        <v>53</v>
      </c>
      <c r="AJ15" t="s">
        <v>53</v>
      </c>
      <c r="AK15" t="s">
        <v>53</v>
      </c>
      <c r="AL15" t="s">
        <v>53</v>
      </c>
      <c r="AM15" t="s">
        <v>53</v>
      </c>
      <c r="AN15" t="s">
        <v>53</v>
      </c>
      <c r="AO15" t="s">
        <v>53</v>
      </c>
      <c r="AP15" t="s">
        <v>53</v>
      </c>
      <c r="AQ15" t="s">
        <v>53</v>
      </c>
      <c r="AR15" t="s">
        <v>53</v>
      </c>
      <c r="AU15" s="9" t="s">
        <v>56</v>
      </c>
      <c r="AV15" s="9">
        <f>COUNTIF(B15:AR15,"y")</f>
        <v>33</v>
      </c>
      <c r="AW15" s="9">
        <f t="shared" ref="AW15:AW29" si="3">COUNTIF(B15:AJ15,"n")</f>
        <v>0</v>
      </c>
      <c r="AX15" s="10">
        <f t="shared" si="0"/>
        <v>100</v>
      </c>
      <c r="AY15">
        <f t="shared" si="1"/>
        <v>0</v>
      </c>
      <c r="AZ15">
        <f t="shared" si="2"/>
        <v>1</v>
      </c>
    </row>
    <row r="16" spans="1:52">
      <c r="A16" t="s">
        <v>58</v>
      </c>
      <c r="B16" t="s">
        <v>53</v>
      </c>
      <c r="C16" t="s">
        <v>53</v>
      </c>
      <c r="D16" t="s">
        <v>54</v>
      </c>
      <c r="E16" t="s">
        <v>53</v>
      </c>
      <c r="F16" t="s">
        <v>53</v>
      </c>
      <c r="G16" t="s">
        <v>53</v>
      </c>
      <c r="H16" t="s">
        <v>53</v>
      </c>
      <c r="I16" t="s">
        <v>53</v>
      </c>
      <c r="J16" t="s">
        <v>54</v>
      </c>
      <c r="K16" t="s">
        <v>53</v>
      </c>
      <c r="U16" s="11" t="s">
        <v>53</v>
      </c>
      <c r="V16" t="s">
        <v>53</v>
      </c>
      <c r="W16" t="s">
        <v>53</v>
      </c>
      <c r="X16" t="s">
        <v>53</v>
      </c>
      <c r="Y16" t="s">
        <v>53</v>
      </c>
      <c r="Z16" t="s">
        <v>53</v>
      </c>
      <c r="AA16" t="s">
        <v>53</v>
      </c>
      <c r="AB16" t="s">
        <v>53</v>
      </c>
      <c r="AC16" t="s">
        <v>53</v>
      </c>
      <c r="AD16" t="s">
        <v>53</v>
      </c>
      <c r="AE16" t="s">
        <v>53</v>
      </c>
      <c r="AF16" t="s">
        <v>54</v>
      </c>
      <c r="AG16" t="s">
        <v>53</v>
      </c>
      <c r="AH16" t="s">
        <v>53</v>
      </c>
      <c r="AI16" t="s">
        <v>53</v>
      </c>
      <c r="AJ16" t="s">
        <v>53</v>
      </c>
      <c r="AK16" t="s">
        <v>53</v>
      </c>
      <c r="AL16" t="s">
        <v>53</v>
      </c>
      <c r="AM16" t="s">
        <v>54</v>
      </c>
      <c r="AN16" t="s">
        <v>53</v>
      </c>
      <c r="AO16" t="s">
        <v>53</v>
      </c>
      <c r="AP16" t="s">
        <v>53</v>
      </c>
      <c r="AQ16" t="s">
        <v>53</v>
      </c>
      <c r="AR16" t="s">
        <v>53</v>
      </c>
      <c r="AU16" t="s">
        <v>58</v>
      </c>
      <c r="AV16">
        <f t="shared" ref="AV16:AV29" si="4">COUNTIF(B16:AJ16,"y")</f>
        <v>23</v>
      </c>
      <c r="AW16">
        <f t="shared" si="3"/>
        <v>3</v>
      </c>
      <c r="AX16" s="8">
        <f t="shared" si="0"/>
        <v>88.461538461538453</v>
      </c>
      <c r="AY16">
        <f t="shared" si="1"/>
        <v>0</v>
      </c>
      <c r="AZ16">
        <f t="shared" si="2"/>
        <v>0</v>
      </c>
    </row>
    <row r="17" spans="1:52">
      <c r="A17" t="s">
        <v>59</v>
      </c>
      <c r="B17" t="s">
        <v>53</v>
      </c>
      <c r="C17" t="s">
        <v>53</v>
      </c>
      <c r="D17" t="s">
        <v>53</v>
      </c>
      <c r="E17" t="s">
        <v>53</v>
      </c>
      <c r="F17" t="s">
        <v>53</v>
      </c>
      <c r="G17" t="s">
        <v>53</v>
      </c>
      <c r="H17" t="s">
        <v>53</v>
      </c>
      <c r="I17" t="s">
        <v>53</v>
      </c>
      <c r="J17" t="s">
        <v>53</v>
      </c>
      <c r="K17" t="s">
        <v>53</v>
      </c>
      <c r="U17" s="11" t="s">
        <v>53</v>
      </c>
      <c r="V17" t="s">
        <v>53</v>
      </c>
      <c r="W17" t="s">
        <v>53</v>
      </c>
      <c r="X17" t="s">
        <v>53</v>
      </c>
      <c r="Y17" t="s">
        <v>53</v>
      </c>
      <c r="Z17" t="s">
        <v>53</v>
      </c>
      <c r="AA17" t="s">
        <v>53</v>
      </c>
      <c r="AB17" t="s">
        <v>53</v>
      </c>
      <c r="AC17" t="s">
        <v>53</v>
      </c>
      <c r="AD17" t="s">
        <v>53</v>
      </c>
      <c r="AE17" t="s">
        <v>53</v>
      </c>
      <c r="AF17" t="s">
        <v>53</v>
      </c>
      <c r="AG17" t="s">
        <v>53</v>
      </c>
      <c r="AH17" t="s">
        <v>53</v>
      </c>
      <c r="AI17" t="s">
        <v>53</v>
      </c>
      <c r="AJ17" t="s">
        <v>53</v>
      </c>
      <c r="AK17" t="s">
        <v>53</v>
      </c>
      <c r="AL17" t="s">
        <v>53</v>
      </c>
      <c r="AM17" t="s">
        <v>53</v>
      </c>
      <c r="AN17" t="s">
        <v>53</v>
      </c>
      <c r="AO17" t="s">
        <v>53</v>
      </c>
      <c r="AP17" t="s">
        <v>53</v>
      </c>
      <c r="AQ17" t="s">
        <v>53</v>
      </c>
      <c r="AR17" t="s">
        <v>53</v>
      </c>
      <c r="AU17" s="9" t="s">
        <v>59</v>
      </c>
      <c r="AV17" s="9">
        <f t="shared" si="4"/>
        <v>26</v>
      </c>
      <c r="AW17" s="9">
        <f t="shared" si="3"/>
        <v>0</v>
      </c>
      <c r="AX17" s="10">
        <f t="shared" si="0"/>
        <v>100</v>
      </c>
      <c r="AY17">
        <f t="shared" si="1"/>
        <v>0</v>
      </c>
      <c r="AZ17">
        <f t="shared" si="2"/>
        <v>0</v>
      </c>
    </row>
    <row r="18" spans="1:52">
      <c r="A18" t="s">
        <v>60</v>
      </c>
      <c r="B18" t="s">
        <v>53</v>
      </c>
      <c r="C18" t="s">
        <v>53</v>
      </c>
      <c r="D18" t="s">
        <v>53</v>
      </c>
      <c r="E18" t="s">
        <v>53</v>
      </c>
      <c r="F18" t="s">
        <v>53</v>
      </c>
      <c r="G18" t="s">
        <v>53</v>
      </c>
      <c r="H18" t="s">
        <v>53</v>
      </c>
      <c r="I18" t="s">
        <v>53</v>
      </c>
      <c r="J18" t="s">
        <v>53</v>
      </c>
      <c r="K18" t="s">
        <v>53</v>
      </c>
      <c r="U18" s="11" t="s">
        <v>53</v>
      </c>
      <c r="V18" t="s">
        <v>53</v>
      </c>
      <c r="W18" t="s">
        <v>53</v>
      </c>
      <c r="X18" t="s">
        <v>53</v>
      </c>
      <c r="Y18" t="s">
        <v>53</v>
      </c>
      <c r="Z18" t="s">
        <v>53</v>
      </c>
      <c r="AA18" t="s">
        <v>53</v>
      </c>
      <c r="AB18" t="s">
        <v>53</v>
      </c>
      <c r="AC18" t="s">
        <v>53</v>
      </c>
      <c r="AD18" t="s">
        <v>53</v>
      </c>
      <c r="AE18" t="s">
        <v>53</v>
      </c>
      <c r="AF18" t="s">
        <v>53</v>
      </c>
      <c r="AG18" t="s">
        <v>53</v>
      </c>
      <c r="AH18" t="s">
        <v>53</v>
      </c>
      <c r="AI18" t="s">
        <v>53</v>
      </c>
      <c r="AJ18" t="s">
        <v>53</v>
      </c>
      <c r="AK18" t="s">
        <v>53</v>
      </c>
      <c r="AL18" t="s">
        <v>53</v>
      </c>
      <c r="AM18" t="s">
        <v>53</v>
      </c>
      <c r="AN18" t="s">
        <v>53</v>
      </c>
      <c r="AO18" t="s">
        <v>53</v>
      </c>
      <c r="AP18" t="s">
        <v>53</v>
      </c>
      <c r="AQ18" t="s">
        <v>53</v>
      </c>
      <c r="AR18" t="s">
        <v>53</v>
      </c>
      <c r="AU18" t="s">
        <v>60</v>
      </c>
      <c r="AV18">
        <f t="shared" si="4"/>
        <v>26</v>
      </c>
      <c r="AW18">
        <f t="shared" si="3"/>
        <v>0</v>
      </c>
      <c r="AX18" s="8">
        <f t="shared" si="0"/>
        <v>100</v>
      </c>
      <c r="AY18">
        <f t="shared" si="1"/>
        <v>0</v>
      </c>
      <c r="AZ18">
        <f t="shared" si="2"/>
        <v>0</v>
      </c>
    </row>
    <row r="19" spans="1:52" ht="17">
      <c r="A19" t="s">
        <v>61</v>
      </c>
      <c r="B19" t="s">
        <v>53</v>
      </c>
      <c r="C19" t="s">
        <v>53</v>
      </c>
      <c r="D19" t="s">
        <v>53</v>
      </c>
      <c r="E19" t="s">
        <v>53</v>
      </c>
      <c r="F19" t="s">
        <v>53</v>
      </c>
      <c r="G19" t="s">
        <v>57</v>
      </c>
      <c r="H19" t="s">
        <v>57</v>
      </c>
      <c r="I19" t="s">
        <v>53</v>
      </c>
      <c r="J19" t="s">
        <v>53</v>
      </c>
      <c r="K19" t="s">
        <v>53</v>
      </c>
      <c r="U19" s="11" t="s">
        <v>53</v>
      </c>
      <c r="V19" t="s">
        <v>57</v>
      </c>
      <c r="W19" t="s">
        <v>53</v>
      </c>
      <c r="X19" t="s">
        <v>53</v>
      </c>
      <c r="Y19" t="s">
        <v>53</v>
      </c>
      <c r="Z19" t="s">
        <v>57</v>
      </c>
      <c r="AA19" t="s">
        <v>53</v>
      </c>
      <c r="AB19" t="s">
        <v>53</v>
      </c>
      <c r="AC19" t="s">
        <v>57</v>
      </c>
      <c r="AD19" t="s">
        <v>57</v>
      </c>
      <c r="AE19" t="s">
        <v>53</v>
      </c>
      <c r="AF19" t="s">
        <v>57</v>
      </c>
      <c r="AG19" t="s">
        <v>53</v>
      </c>
      <c r="AH19" t="s">
        <v>53</v>
      </c>
      <c r="AI19" t="s">
        <v>53</v>
      </c>
      <c r="AJ19" t="s">
        <v>57</v>
      </c>
      <c r="AK19" t="s">
        <v>53</v>
      </c>
      <c r="AL19" t="s">
        <v>53</v>
      </c>
      <c r="AM19" t="s">
        <v>53</v>
      </c>
      <c r="AN19" t="s">
        <v>57</v>
      </c>
      <c r="AO19" t="s">
        <v>53</v>
      </c>
      <c r="AP19" t="s">
        <v>53</v>
      </c>
      <c r="AQ19" t="s">
        <v>53</v>
      </c>
      <c r="AR19" t="s">
        <v>53</v>
      </c>
      <c r="AU19" s="12" t="s">
        <v>61</v>
      </c>
      <c r="AV19" s="12">
        <f t="shared" si="4"/>
        <v>18</v>
      </c>
      <c r="AW19" s="12">
        <f t="shared" si="3"/>
        <v>0</v>
      </c>
      <c r="AX19" s="13">
        <f t="shared" si="0"/>
        <v>100</v>
      </c>
      <c r="AY19">
        <f t="shared" si="1"/>
        <v>0</v>
      </c>
      <c r="AZ19">
        <f t="shared" si="2"/>
        <v>8</v>
      </c>
    </row>
    <row r="20" spans="1:52">
      <c r="A20" t="s">
        <v>62</v>
      </c>
      <c r="B20" t="s">
        <v>57</v>
      </c>
      <c r="C20" t="s">
        <v>57</v>
      </c>
      <c r="D20" t="s">
        <v>53</v>
      </c>
      <c r="E20" t="s">
        <v>53</v>
      </c>
      <c r="F20" t="s">
        <v>57</v>
      </c>
      <c r="G20" t="s">
        <v>57</v>
      </c>
      <c r="H20" t="s">
        <v>57</v>
      </c>
      <c r="I20" t="s">
        <v>53</v>
      </c>
      <c r="J20" t="s">
        <v>57</v>
      </c>
      <c r="K20" t="s">
        <v>57</v>
      </c>
      <c r="U20" s="11" t="s">
        <v>57</v>
      </c>
      <c r="V20" t="s">
        <v>57</v>
      </c>
      <c r="W20" t="s">
        <v>57</v>
      </c>
      <c r="X20" t="s">
        <v>57</v>
      </c>
      <c r="Y20" t="s">
        <v>53</v>
      </c>
      <c r="Z20" t="s">
        <v>57</v>
      </c>
      <c r="AA20" t="s">
        <v>57</v>
      </c>
      <c r="AB20" t="s">
        <v>57</v>
      </c>
      <c r="AC20" t="s">
        <v>57</v>
      </c>
      <c r="AD20" t="s">
        <v>57</v>
      </c>
      <c r="AE20" t="s">
        <v>57</v>
      </c>
      <c r="AF20" t="s">
        <v>55</v>
      </c>
      <c r="AG20" t="s">
        <v>57</v>
      </c>
      <c r="AH20" t="s">
        <v>53</v>
      </c>
      <c r="AI20" t="s">
        <v>57</v>
      </c>
      <c r="AJ20" t="s">
        <v>57</v>
      </c>
      <c r="AK20" t="s">
        <v>57</v>
      </c>
      <c r="AL20" t="s">
        <v>57</v>
      </c>
      <c r="AM20" t="s">
        <v>57</v>
      </c>
      <c r="AN20" t="s">
        <v>57</v>
      </c>
      <c r="AO20" t="s">
        <v>57</v>
      </c>
      <c r="AP20" t="s">
        <v>57</v>
      </c>
      <c r="AQ20" t="s">
        <v>57</v>
      </c>
      <c r="AR20" t="s">
        <v>57</v>
      </c>
      <c r="AU20" t="s">
        <v>62</v>
      </c>
      <c r="AV20">
        <f t="shared" si="4"/>
        <v>5</v>
      </c>
      <c r="AW20">
        <f t="shared" si="3"/>
        <v>0</v>
      </c>
      <c r="AX20" s="8">
        <f t="shared" si="0"/>
        <v>100</v>
      </c>
      <c r="AY20">
        <f t="shared" si="1"/>
        <v>1</v>
      </c>
      <c r="AZ20">
        <f t="shared" si="2"/>
        <v>20</v>
      </c>
    </row>
    <row r="21" spans="1:52">
      <c r="A21" t="s">
        <v>63</v>
      </c>
      <c r="B21" t="s">
        <v>53</v>
      </c>
      <c r="C21" t="s">
        <v>53</v>
      </c>
      <c r="D21" t="s">
        <v>57</v>
      </c>
      <c r="E21" t="s">
        <v>57</v>
      </c>
      <c r="F21" t="s">
        <v>53</v>
      </c>
      <c r="G21" t="s">
        <v>53</v>
      </c>
      <c r="H21" t="s">
        <v>53</v>
      </c>
      <c r="I21" t="s">
        <v>57</v>
      </c>
      <c r="J21" t="s">
        <v>57</v>
      </c>
      <c r="K21" t="s">
        <v>53</v>
      </c>
      <c r="U21" s="11" t="s">
        <v>53</v>
      </c>
      <c r="V21" t="s">
        <v>57</v>
      </c>
      <c r="W21" t="s">
        <v>53</v>
      </c>
      <c r="X21" t="s">
        <v>53</v>
      </c>
      <c r="Y21" t="s">
        <v>57</v>
      </c>
      <c r="Z21" t="s">
        <v>53</v>
      </c>
      <c r="AA21" t="s">
        <v>53</v>
      </c>
      <c r="AB21" t="s">
        <v>53</v>
      </c>
      <c r="AC21" t="s">
        <v>53</v>
      </c>
      <c r="AD21" t="s">
        <v>53</v>
      </c>
      <c r="AE21" t="s">
        <v>53</v>
      </c>
      <c r="AF21" t="s">
        <v>55</v>
      </c>
      <c r="AG21" t="s">
        <v>53</v>
      </c>
      <c r="AH21" t="s">
        <v>57</v>
      </c>
      <c r="AI21" t="s">
        <v>53</v>
      </c>
      <c r="AJ21" t="s">
        <v>57</v>
      </c>
      <c r="AK21" t="s">
        <v>53</v>
      </c>
      <c r="AL21" t="s">
        <v>53</v>
      </c>
      <c r="AM21" t="s">
        <v>53</v>
      </c>
      <c r="AN21" t="s">
        <v>53</v>
      </c>
      <c r="AO21" t="s">
        <v>53</v>
      </c>
      <c r="AP21" t="s">
        <v>53</v>
      </c>
      <c r="AQ21" t="s">
        <v>53</v>
      </c>
      <c r="AR21" t="s">
        <v>53</v>
      </c>
      <c r="AU21" s="9" t="s">
        <v>63</v>
      </c>
      <c r="AV21" s="9">
        <f t="shared" si="4"/>
        <v>17</v>
      </c>
      <c r="AW21" s="9">
        <f t="shared" si="3"/>
        <v>0</v>
      </c>
      <c r="AX21" s="10">
        <f t="shared" si="0"/>
        <v>100</v>
      </c>
      <c r="AY21">
        <f t="shared" si="1"/>
        <v>1</v>
      </c>
      <c r="AZ21">
        <f t="shared" si="2"/>
        <v>8</v>
      </c>
    </row>
    <row r="22" spans="1:52">
      <c r="A22" t="s">
        <v>64</v>
      </c>
      <c r="B22" t="s">
        <v>53</v>
      </c>
      <c r="C22" t="s">
        <v>53</v>
      </c>
      <c r="D22" t="s">
        <v>53</v>
      </c>
      <c r="E22" t="s">
        <v>53</v>
      </c>
      <c r="F22" t="s">
        <v>53</v>
      </c>
      <c r="G22" t="s">
        <v>53</v>
      </c>
      <c r="H22" t="s">
        <v>53</v>
      </c>
      <c r="I22" t="s">
        <v>53</v>
      </c>
      <c r="J22" t="s">
        <v>53</v>
      </c>
      <c r="K22" t="s">
        <v>53</v>
      </c>
      <c r="U22" s="11" t="s">
        <v>53</v>
      </c>
      <c r="V22" t="s">
        <v>57</v>
      </c>
      <c r="W22" t="s">
        <v>53</v>
      </c>
      <c r="X22" t="s">
        <v>53</v>
      </c>
      <c r="Y22" t="s">
        <v>53</v>
      </c>
      <c r="Z22" t="s">
        <v>54</v>
      </c>
      <c r="AA22" t="s">
        <v>53</v>
      </c>
      <c r="AB22" t="s">
        <v>53</v>
      </c>
      <c r="AC22" t="s">
        <v>53</v>
      </c>
      <c r="AD22" t="s">
        <v>53</v>
      </c>
      <c r="AE22" t="s">
        <v>53</v>
      </c>
      <c r="AF22" t="s">
        <v>53</v>
      </c>
      <c r="AG22" t="s">
        <v>53</v>
      </c>
      <c r="AH22" t="s">
        <v>53</v>
      </c>
      <c r="AI22" t="s">
        <v>53</v>
      </c>
      <c r="AJ22" t="s">
        <v>57</v>
      </c>
      <c r="AK22" t="s">
        <v>54</v>
      </c>
      <c r="AL22" t="s">
        <v>53</v>
      </c>
      <c r="AM22" t="s">
        <v>53</v>
      </c>
      <c r="AN22" t="s">
        <v>53</v>
      </c>
      <c r="AO22" t="s">
        <v>55</v>
      </c>
      <c r="AP22" t="s">
        <v>53</v>
      </c>
      <c r="AQ22" t="s">
        <v>53</v>
      </c>
      <c r="AR22" t="s">
        <v>53</v>
      </c>
      <c r="AU22" t="s">
        <v>64</v>
      </c>
      <c r="AV22">
        <f t="shared" si="4"/>
        <v>23</v>
      </c>
      <c r="AW22">
        <f t="shared" si="3"/>
        <v>1</v>
      </c>
      <c r="AX22" s="8">
        <f t="shared" si="0"/>
        <v>95.833333333333343</v>
      </c>
      <c r="AY22">
        <f t="shared" si="1"/>
        <v>0</v>
      </c>
      <c r="AZ22">
        <f t="shared" si="2"/>
        <v>2</v>
      </c>
    </row>
    <row r="23" spans="1:52">
      <c r="A23" t="s">
        <v>65</v>
      </c>
      <c r="B23" t="s">
        <v>53</v>
      </c>
      <c r="C23" t="s">
        <v>53</v>
      </c>
      <c r="D23" t="s">
        <v>53</v>
      </c>
      <c r="E23" t="s">
        <v>53</v>
      </c>
      <c r="F23" t="s">
        <v>53</v>
      </c>
      <c r="G23" t="s">
        <v>53</v>
      </c>
      <c r="H23" t="s">
        <v>53</v>
      </c>
      <c r="I23" t="s">
        <v>53</v>
      </c>
      <c r="J23" t="s">
        <v>53</v>
      </c>
      <c r="K23" t="s">
        <v>53</v>
      </c>
      <c r="U23" s="11" t="s">
        <v>53</v>
      </c>
      <c r="V23" t="s">
        <v>53</v>
      </c>
      <c r="W23" t="s">
        <v>55</v>
      </c>
      <c r="X23" t="s">
        <v>53</v>
      </c>
      <c r="Y23" t="s">
        <v>53</v>
      </c>
      <c r="Z23" t="s">
        <v>53</v>
      </c>
      <c r="AA23" t="s">
        <v>53</v>
      </c>
      <c r="AB23" t="s">
        <v>53</v>
      </c>
      <c r="AC23" t="s">
        <v>53</v>
      </c>
      <c r="AD23" t="s">
        <v>53</v>
      </c>
      <c r="AE23" t="s">
        <v>53</v>
      </c>
      <c r="AF23" t="s">
        <v>53</v>
      </c>
      <c r="AG23" t="s">
        <v>55</v>
      </c>
      <c r="AH23" t="s">
        <v>53</v>
      </c>
      <c r="AI23" t="s">
        <v>53</v>
      </c>
      <c r="AJ23" t="s">
        <v>53</v>
      </c>
      <c r="AK23" t="s">
        <v>54</v>
      </c>
      <c r="AL23" t="s">
        <v>53</v>
      </c>
      <c r="AM23" t="s">
        <v>53</v>
      </c>
      <c r="AN23" t="s">
        <v>53</v>
      </c>
      <c r="AO23" t="s">
        <v>53</v>
      </c>
      <c r="AP23" t="s">
        <v>53</v>
      </c>
      <c r="AQ23" t="s">
        <v>53</v>
      </c>
      <c r="AR23" t="s">
        <v>53</v>
      </c>
      <c r="AU23" s="9" t="s">
        <v>65</v>
      </c>
      <c r="AV23" s="9">
        <f t="shared" si="4"/>
        <v>24</v>
      </c>
      <c r="AW23" s="9">
        <f t="shared" si="3"/>
        <v>0</v>
      </c>
      <c r="AX23" s="10">
        <f t="shared" si="0"/>
        <v>100</v>
      </c>
      <c r="AY23">
        <f t="shared" si="1"/>
        <v>2</v>
      </c>
      <c r="AZ23">
        <f t="shared" si="2"/>
        <v>0</v>
      </c>
    </row>
    <row r="24" spans="1:52">
      <c r="A24" t="s">
        <v>66</v>
      </c>
      <c r="B24" t="s">
        <v>53</v>
      </c>
      <c r="U24" s="11"/>
      <c r="W24" t="s">
        <v>55</v>
      </c>
      <c r="AU24" t="s">
        <v>66</v>
      </c>
      <c r="AV24">
        <f t="shared" si="4"/>
        <v>1</v>
      </c>
      <c r="AW24">
        <f t="shared" si="3"/>
        <v>0</v>
      </c>
      <c r="AX24" s="8">
        <f t="shared" si="0"/>
        <v>100</v>
      </c>
      <c r="AY24">
        <f t="shared" si="1"/>
        <v>1</v>
      </c>
      <c r="AZ24">
        <f t="shared" si="2"/>
        <v>0</v>
      </c>
    </row>
    <row r="25" spans="1:52">
      <c r="A25" t="s">
        <v>67</v>
      </c>
      <c r="B25" t="s">
        <v>57</v>
      </c>
      <c r="E25" t="s">
        <v>53</v>
      </c>
      <c r="U25" s="11"/>
      <c r="AU25" s="9" t="s">
        <v>67</v>
      </c>
      <c r="AV25" s="9">
        <f t="shared" si="4"/>
        <v>1</v>
      </c>
      <c r="AW25" s="9">
        <f t="shared" si="3"/>
        <v>0</v>
      </c>
      <c r="AX25" s="10">
        <f t="shared" si="0"/>
        <v>100</v>
      </c>
      <c r="AY25">
        <f t="shared" si="1"/>
        <v>0</v>
      </c>
      <c r="AZ25">
        <f t="shared" si="2"/>
        <v>1</v>
      </c>
    </row>
    <row r="26" spans="1:52">
      <c r="A26" t="s">
        <v>68</v>
      </c>
      <c r="B26" t="s">
        <v>53</v>
      </c>
      <c r="C26" t="s">
        <v>53</v>
      </c>
      <c r="D26" t="s">
        <v>53</v>
      </c>
      <c r="E26" t="s">
        <v>53</v>
      </c>
      <c r="F26" t="s">
        <v>53</v>
      </c>
      <c r="G26" t="s">
        <v>53</v>
      </c>
      <c r="H26" t="s">
        <v>53</v>
      </c>
      <c r="I26" t="s">
        <v>53</v>
      </c>
      <c r="J26" t="s">
        <v>53</v>
      </c>
      <c r="K26" t="s">
        <v>53</v>
      </c>
      <c r="U26" s="11" t="s">
        <v>53</v>
      </c>
      <c r="V26" t="s">
        <v>53</v>
      </c>
      <c r="W26" t="s">
        <v>53</v>
      </c>
      <c r="X26" t="s">
        <v>53</v>
      </c>
      <c r="Y26" t="s">
        <v>53</v>
      </c>
      <c r="Z26" t="s">
        <v>53</v>
      </c>
      <c r="AA26" t="s">
        <v>53</v>
      </c>
      <c r="AB26" t="s">
        <v>53</v>
      </c>
      <c r="AC26" t="s">
        <v>53</v>
      </c>
      <c r="AD26" t="s">
        <v>53</v>
      </c>
      <c r="AE26" t="s">
        <v>53</v>
      </c>
      <c r="AF26" t="s">
        <v>53</v>
      </c>
      <c r="AG26" t="s">
        <v>53</v>
      </c>
      <c r="AH26" t="s">
        <v>53</v>
      </c>
      <c r="AI26" t="s">
        <v>53</v>
      </c>
      <c r="AJ26" t="s">
        <v>53</v>
      </c>
      <c r="AK26" t="s">
        <v>53</v>
      </c>
      <c r="AL26" t="s">
        <v>53</v>
      </c>
      <c r="AU26" t="s">
        <v>68</v>
      </c>
      <c r="AV26">
        <f t="shared" si="4"/>
        <v>26</v>
      </c>
      <c r="AW26">
        <f t="shared" si="3"/>
        <v>0</v>
      </c>
      <c r="AX26" s="8">
        <f t="shared" si="0"/>
        <v>100</v>
      </c>
      <c r="AY26">
        <f t="shared" si="1"/>
        <v>0</v>
      </c>
      <c r="AZ26">
        <f t="shared" si="2"/>
        <v>0</v>
      </c>
    </row>
    <row r="27" spans="1:52">
      <c r="A27" t="s">
        <v>69</v>
      </c>
      <c r="U27" s="11"/>
      <c r="AH27" t="s">
        <v>53</v>
      </c>
      <c r="AM27" t="s">
        <v>53</v>
      </c>
      <c r="AN27" t="s">
        <v>53</v>
      </c>
      <c r="AO27" t="s">
        <v>53</v>
      </c>
      <c r="AP27" t="s">
        <v>53</v>
      </c>
      <c r="AQ27" t="s">
        <v>53</v>
      </c>
      <c r="AR27" t="s">
        <v>53</v>
      </c>
      <c r="AU27" s="9" t="s">
        <v>69</v>
      </c>
      <c r="AV27" s="9">
        <f t="shared" si="4"/>
        <v>1</v>
      </c>
      <c r="AW27" s="9">
        <f t="shared" si="3"/>
        <v>0</v>
      </c>
      <c r="AX27" s="10">
        <f t="shared" si="0"/>
        <v>100</v>
      </c>
      <c r="AY27">
        <f t="shared" si="1"/>
        <v>0</v>
      </c>
      <c r="AZ27">
        <f t="shared" si="2"/>
        <v>0</v>
      </c>
    </row>
    <row r="28" spans="1:52">
      <c r="A28" t="s">
        <v>70</v>
      </c>
      <c r="U28" s="11"/>
      <c r="AU28" t="s">
        <v>70</v>
      </c>
      <c r="AV28">
        <f t="shared" si="4"/>
        <v>0</v>
      </c>
      <c r="AW28">
        <f t="shared" si="3"/>
        <v>0</v>
      </c>
      <c r="AX28" s="8" t="s">
        <v>71</v>
      </c>
      <c r="AY28">
        <f t="shared" si="1"/>
        <v>0</v>
      </c>
      <c r="AZ28">
        <f t="shared" si="2"/>
        <v>0</v>
      </c>
    </row>
    <row r="29" spans="1:52">
      <c r="A29" t="s">
        <v>72</v>
      </c>
      <c r="C29" t="s">
        <v>53</v>
      </c>
      <c r="D29" t="s">
        <v>55</v>
      </c>
      <c r="E29" t="s">
        <v>55</v>
      </c>
      <c r="F29" t="s">
        <v>53</v>
      </c>
      <c r="G29" t="s">
        <v>53</v>
      </c>
      <c r="H29" t="s">
        <v>53</v>
      </c>
      <c r="I29" t="s">
        <v>53</v>
      </c>
      <c r="J29" t="s">
        <v>53</v>
      </c>
      <c r="U29" s="11"/>
      <c r="V29" t="s">
        <v>55</v>
      </c>
      <c r="W29" t="s">
        <v>55</v>
      </c>
      <c r="X29" t="s">
        <v>53</v>
      </c>
      <c r="Y29" t="s">
        <v>55</v>
      </c>
      <c r="Z29" t="s">
        <v>53</v>
      </c>
      <c r="AA29" t="s">
        <v>53</v>
      </c>
      <c r="AB29" t="s">
        <v>55</v>
      </c>
      <c r="AC29" t="s">
        <v>53</v>
      </c>
      <c r="AD29" t="s">
        <v>55</v>
      </c>
      <c r="AE29" t="s">
        <v>55</v>
      </c>
      <c r="AF29" t="s">
        <v>55</v>
      </c>
      <c r="AG29" t="s">
        <v>54</v>
      </c>
      <c r="AH29" t="s">
        <v>55</v>
      </c>
      <c r="AI29" t="s">
        <v>55</v>
      </c>
      <c r="AJ29" t="s">
        <v>53</v>
      </c>
      <c r="AK29" t="s">
        <v>53</v>
      </c>
      <c r="AL29" t="s">
        <v>55</v>
      </c>
      <c r="AN29" t="s">
        <v>53</v>
      </c>
      <c r="AO29" t="s">
        <v>53</v>
      </c>
      <c r="AP29" t="s">
        <v>53</v>
      </c>
      <c r="AQ29" t="s">
        <v>55</v>
      </c>
      <c r="AU29" s="9" t="s">
        <v>72</v>
      </c>
      <c r="AV29" s="9">
        <f t="shared" si="4"/>
        <v>11</v>
      </c>
      <c r="AW29" s="9">
        <f t="shared" si="3"/>
        <v>1</v>
      </c>
      <c r="AX29" s="10">
        <f xml:space="preserve"> AV29/(AV29+AW29)*100</f>
        <v>91.666666666666657</v>
      </c>
      <c r="AY29">
        <f t="shared" si="1"/>
        <v>11</v>
      </c>
      <c r="AZ29">
        <f t="shared" si="2"/>
        <v>0</v>
      </c>
    </row>
    <row r="30" spans="1:52">
      <c r="A30" t="s">
        <v>73</v>
      </c>
      <c r="U30" s="11"/>
      <c r="V30" t="s">
        <v>55</v>
      </c>
      <c r="AU30" t="s">
        <v>73</v>
      </c>
      <c r="AV30">
        <f>COUNTIF(B30:AR30,"y")</f>
        <v>0</v>
      </c>
      <c r="AW30">
        <f>COUNTIF(B30:AR30,"n")</f>
        <v>0</v>
      </c>
      <c r="AX30" s="8" t="e">
        <f xml:space="preserve"> AV30/(AV30+AW30)*100</f>
        <v>#DIV/0!</v>
      </c>
      <c r="AY30">
        <f t="shared" si="1"/>
        <v>1</v>
      </c>
      <c r="AZ30">
        <f t="shared" si="2"/>
        <v>0</v>
      </c>
    </row>
    <row r="31" spans="1:52">
      <c r="A31" t="s">
        <v>74</v>
      </c>
      <c r="U31" s="11"/>
      <c r="V31" t="s">
        <v>55</v>
      </c>
      <c r="W31" t="s">
        <v>55</v>
      </c>
      <c r="Y31" t="s">
        <v>55</v>
      </c>
      <c r="AH31" t="s">
        <v>55</v>
      </c>
      <c r="AU31" s="9" t="s">
        <v>74</v>
      </c>
      <c r="AV31" s="9">
        <f>COUNTIF(B31:AR31,"y")</f>
        <v>0</v>
      </c>
      <c r="AW31" s="9">
        <f>COUNTIF(B31:AR31,"n")</f>
        <v>0</v>
      </c>
      <c r="AX31" s="10" t="e">
        <f xml:space="preserve"> AV31/(AV31+AW31)*100</f>
        <v>#DIV/0!</v>
      </c>
      <c r="AY31">
        <f t="shared" si="1"/>
        <v>4</v>
      </c>
      <c r="AZ31">
        <f t="shared" si="2"/>
        <v>0</v>
      </c>
    </row>
    <row r="32" spans="1:52">
      <c r="A32" s="14" t="s">
        <v>75</v>
      </c>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U32" t="s">
        <v>76</v>
      </c>
      <c r="AV32">
        <f xml:space="preserve"> SUM(AV14:AV31)</f>
        <v>268</v>
      </c>
      <c r="AW32">
        <f xml:space="preserve"> SUM(AW14:AW31)</f>
        <v>5</v>
      </c>
      <c r="AX32" s="8">
        <f xml:space="preserve"> AV32/(AV32+AW32)*100</f>
        <v>98.168498168498161</v>
      </c>
    </row>
    <row r="33" spans="1:46">
      <c r="A33" t="s">
        <v>44</v>
      </c>
      <c r="B33">
        <f t="shared" ref="B33:K33" si="5">COUNTIF(B14:B31,"y")</f>
        <v>11</v>
      </c>
      <c r="C33">
        <f t="shared" si="5"/>
        <v>11</v>
      </c>
      <c r="D33">
        <f t="shared" si="5"/>
        <v>9</v>
      </c>
      <c r="E33">
        <f t="shared" si="5"/>
        <v>11</v>
      </c>
      <c r="F33">
        <f t="shared" si="5"/>
        <v>11</v>
      </c>
      <c r="G33">
        <f t="shared" si="5"/>
        <v>10</v>
      </c>
      <c r="H33">
        <f t="shared" si="5"/>
        <v>10</v>
      </c>
      <c r="I33">
        <f t="shared" si="5"/>
        <v>11</v>
      </c>
      <c r="J33">
        <f t="shared" si="5"/>
        <v>8</v>
      </c>
      <c r="K33">
        <f t="shared" si="5"/>
        <v>10</v>
      </c>
      <c r="U33">
        <f t="shared" ref="U33:AR33" si="6">COUNTIF(U14:U31,"y")</f>
        <v>10</v>
      </c>
      <c r="V33">
        <f t="shared" si="6"/>
        <v>7</v>
      </c>
      <c r="W33">
        <f t="shared" si="6"/>
        <v>9</v>
      </c>
      <c r="X33">
        <f t="shared" si="6"/>
        <v>11</v>
      </c>
      <c r="Y33">
        <f t="shared" si="6"/>
        <v>10</v>
      </c>
      <c r="Z33">
        <f t="shared" si="6"/>
        <v>9</v>
      </c>
      <c r="AA33">
        <f t="shared" si="6"/>
        <v>11</v>
      </c>
      <c r="AB33">
        <f t="shared" si="6"/>
        <v>10</v>
      </c>
      <c r="AC33">
        <f t="shared" si="6"/>
        <v>10</v>
      </c>
      <c r="AD33">
        <f t="shared" si="6"/>
        <v>9</v>
      </c>
      <c r="AE33">
        <f t="shared" si="6"/>
        <v>9</v>
      </c>
      <c r="AF33">
        <f t="shared" si="6"/>
        <v>7</v>
      </c>
      <c r="AG33">
        <f t="shared" si="6"/>
        <v>9</v>
      </c>
      <c r="AH33">
        <f t="shared" si="6"/>
        <v>11</v>
      </c>
      <c r="AI33">
        <f t="shared" si="6"/>
        <v>10</v>
      </c>
      <c r="AJ33">
        <f t="shared" si="6"/>
        <v>8</v>
      </c>
      <c r="AK33">
        <f t="shared" si="6"/>
        <v>9</v>
      </c>
      <c r="AL33">
        <f t="shared" si="6"/>
        <v>10</v>
      </c>
      <c r="AM33">
        <f t="shared" si="6"/>
        <v>9</v>
      </c>
      <c r="AN33">
        <f t="shared" si="6"/>
        <v>10</v>
      </c>
      <c r="AO33">
        <f t="shared" si="6"/>
        <v>10</v>
      </c>
      <c r="AP33">
        <f t="shared" si="6"/>
        <v>11</v>
      </c>
      <c r="AQ33">
        <f t="shared" si="6"/>
        <v>10</v>
      </c>
      <c r="AR33">
        <f t="shared" si="6"/>
        <v>10</v>
      </c>
      <c r="AS33">
        <f xml:space="preserve"> SUM(B33:AR33)</f>
        <v>331</v>
      </c>
    </row>
    <row r="34" spans="1:46">
      <c r="A34" t="s">
        <v>45</v>
      </c>
      <c r="B34">
        <f t="shared" ref="B34:K34" si="7">COUNTIF(B14:B31,"n")</f>
        <v>0</v>
      </c>
      <c r="C34">
        <f t="shared" si="7"/>
        <v>0</v>
      </c>
      <c r="D34">
        <f t="shared" si="7"/>
        <v>1</v>
      </c>
      <c r="E34">
        <f t="shared" si="7"/>
        <v>0</v>
      </c>
      <c r="F34">
        <f t="shared" si="7"/>
        <v>0</v>
      </c>
      <c r="G34">
        <f t="shared" si="7"/>
        <v>0</v>
      </c>
      <c r="H34">
        <f t="shared" si="7"/>
        <v>0</v>
      </c>
      <c r="I34">
        <f t="shared" si="7"/>
        <v>0</v>
      </c>
      <c r="J34">
        <f t="shared" si="7"/>
        <v>1</v>
      </c>
      <c r="K34">
        <f t="shared" si="7"/>
        <v>0</v>
      </c>
      <c r="U34">
        <f t="shared" ref="U34:AR34" si="8">COUNTIF(U14:U31,"n")</f>
        <v>0</v>
      </c>
      <c r="V34">
        <f t="shared" si="8"/>
        <v>0</v>
      </c>
      <c r="W34">
        <f t="shared" si="8"/>
        <v>0</v>
      </c>
      <c r="X34">
        <f t="shared" si="8"/>
        <v>0</v>
      </c>
      <c r="Y34">
        <f t="shared" si="8"/>
        <v>0</v>
      </c>
      <c r="Z34">
        <f t="shared" si="8"/>
        <v>1</v>
      </c>
      <c r="AA34">
        <f t="shared" si="8"/>
        <v>0</v>
      </c>
      <c r="AB34">
        <f t="shared" si="8"/>
        <v>0</v>
      </c>
      <c r="AC34">
        <f t="shared" si="8"/>
        <v>0</v>
      </c>
      <c r="AD34">
        <f t="shared" si="8"/>
        <v>0</v>
      </c>
      <c r="AE34">
        <f t="shared" si="8"/>
        <v>0</v>
      </c>
      <c r="AF34">
        <f t="shared" si="8"/>
        <v>1</v>
      </c>
      <c r="AG34">
        <f t="shared" si="8"/>
        <v>1</v>
      </c>
      <c r="AH34">
        <f t="shared" si="8"/>
        <v>0</v>
      </c>
      <c r="AI34">
        <f t="shared" si="8"/>
        <v>0</v>
      </c>
      <c r="AJ34">
        <f t="shared" si="8"/>
        <v>0</v>
      </c>
      <c r="AK34">
        <f t="shared" si="8"/>
        <v>2</v>
      </c>
      <c r="AL34">
        <f t="shared" si="8"/>
        <v>0</v>
      </c>
      <c r="AM34">
        <f t="shared" si="8"/>
        <v>1</v>
      </c>
      <c r="AN34">
        <f t="shared" si="8"/>
        <v>0</v>
      </c>
      <c r="AO34">
        <f t="shared" si="8"/>
        <v>0</v>
      </c>
      <c r="AP34">
        <f t="shared" si="8"/>
        <v>0</v>
      </c>
      <c r="AQ34">
        <f t="shared" si="8"/>
        <v>0</v>
      </c>
      <c r="AR34">
        <f t="shared" si="8"/>
        <v>0</v>
      </c>
      <c r="AS34">
        <f>SUM(B34:AR34)</f>
        <v>8</v>
      </c>
    </row>
    <row r="35" spans="1:46">
      <c r="A35" t="s">
        <v>48</v>
      </c>
      <c r="B35">
        <f t="shared" ref="B35:K35" si="9">COUNTIF(B14:B31,"e")</f>
        <v>2</v>
      </c>
      <c r="C35">
        <f t="shared" si="9"/>
        <v>1</v>
      </c>
      <c r="D35">
        <f t="shared" si="9"/>
        <v>1</v>
      </c>
      <c r="E35">
        <f t="shared" si="9"/>
        <v>1</v>
      </c>
      <c r="F35">
        <f t="shared" si="9"/>
        <v>1</v>
      </c>
      <c r="G35">
        <f t="shared" si="9"/>
        <v>2</v>
      </c>
      <c r="H35">
        <f t="shared" si="9"/>
        <v>2</v>
      </c>
      <c r="I35">
        <f t="shared" si="9"/>
        <v>1</v>
      </c>
      <c r="J35">
        <f t="shared" si="9"/>
        <v>3</v>
      </c>
      <c r="K35">
        <f t="shared" si="9"/>
        <v>1</v>
      </c>
      <c r="U35">
        <f t="shared" ref="U35:AR35" si="10">COUNTIF(U14:U31,"e")</f>
        <v>1</v>
      </c>
      <c r="V35">
        <f t="shared" si="10"/>
        <v>4</v>
      </c>
      <c r="W35">
        <f t="shared" si="10"/>
        <v>1</v>
      </c>
      <c r="X35">
        <f t="shared" si="10"/>
        <v>1</v>
      </c>
      <c r="Y35">
        <f t="shared" si="10"/>
        <v>1</v>
      </c>
      <c r="Z35">
        <f t="shared" si="10"/>
        <v>2</v>
      </c>
      <c r="AA35">
        <f t="shared" si="10"/>
        <v>1</v>
      </c>
      <c r="AB35">
        <f t="shared" si="10"/>
        <v>1</v>
      </c>
      <c r="AC35">
        <f t="shared" si="10"/>
        <v>2</v>
      </c>
      <c r="AD35">
        <f t="shared" si="10"/>
        <v>2</v>
      </c>
      <c r="AE35">
        <f t="shared" si="10"/>
        <v>1</v>
      </c>
      <c r="AF35">
        <f t="shared" si="10"/>
        <v>1</v>
      </c>
      <c r="AG35">
        <f t="shared" si="10"/>
        <v>1</v>
      </c>
      <c r="AH35">
        <f t="shared" si="10"/>
        <v>1</v>
      </c>
      <c r="AI35">
        <f t="shared" si="10"/>
        <v>1</v>
      </c>
      <c r="AJ35">
        <f t="shared" si="10"/>
        <v>4</v>
      </c>
      <c r="AK35">
        <f t="shared" si="10"/>
        <v>1</v>
      </c>
      <c r="AL35">
        <f t="shared" si="10"/>
        <v>1</v>
      </c>
      <c r="AM35">
        <f t="shared" si="10"/>
        <v>1</v>
      </c>
      <c r="AN35">
        <f t="shared" si="10"/>
        <v>2</v>
      </c>
      <c r="AO35">
        <f t="shared" si="10"/>
        <v>1</v>
      </c>
      <c r="AP35">
        <f t="shared" si="10"/>
        <v>1</v>
      </c>
      <c r="AQ35">
        <f t="shared" si="10"/>
        <v>1</v>
      </c>
      <c r="AR35">
        <f t="shared" si="10"/>
        <v>1</v>
      </c>
      <c r="AS35">
        <f>SUM(B35:AR35)</f>
        <v>49</v>
      </c>
    </row>
    <row r="36" spans="1:46">
      <c r="A36" t="s">
        <v>77</v>
      </c>
      <c r="B36">
        <f t="shared" ref="B36:K36" si="11">COUNTIF(B14:B31,"ok")</f>
        <v>0</v>
      </c>
      <c r="C36">
        <f t="shared" si="11"/>
        <v>0</v>
      </c>
      <c r="D36">
        <f t="shared" si="11"/>
        <v>1</v>
      </c>
      <c r="E36">
        <f t="shared" si="11"/>
        <v>1</v>
      </c>
      <c r="F36">
        <f t="shared" si="11"/>
        <v>0</v>
      </c>
      <c r="G36">
        <f t="shared" si="11"/>
        <v>0</v>
      </c>
      <c r="H36">
        <f t="shared" si="11"/>
        <v>0</v>
      </c>
      <c r="I36">
        <f t="shared" si="11"/>
        <v>0</v>
      </c>
      <c r="J36">
        <f t="shared" si="11"/>
        <v>0</v>
      </c>
      <c r="K36">
        <f t="shared" si="11"/>
        <v>0</v>
      </c>
      <c r="U36">
        <f t="shared" ref="U36:AR36" si="12">COUNTIF(U14:U31,"ok")</f>
        <v>0</v>
      </c>
      <c r="V36">
        <f t="shared" si="12"/>
        <v>3</v>
      </c>
      <c r="W36">
        <f t="shared" si="12"/>
        <v>4</v>
      </c>
      <c r="X36">
        <f t="shared" si="12"/>
        <v>0</v>
      </c>
      <c r="Y36">
        <f t="shared" si="12"/>
        <v>2</v>
      </c>
      <c r="Z36">
        <f t="shared" si="12"/>
        <v>0</v>
      </c>
      <c r="AA36">
        <f t="shared" si="12"/>
        <v>0</v>
      </c>
      <c r="AB36">
        <f t="shared" si="12"/>
        <v>1</v>
      </c>
      <c r="AC36">
        <f t="shared" si="12"/>
        <v>0</v>
      </c>
      <c r="AD36">
        <f t="shared" si="12"/>
        <v>1</v>
      </c>
      <c r="AE36">
        <f t="shared" si="12"/>
        <v>2</v>
      </c>
      <c r="AF36">
        <f t="shared" si="12"/>
        <v>3</v>
      </c>
      <c r="AG36">
        <f t="shared" si="12"/>
        <v>1</v>
      </c>
      <c r="AH36">
        <f t="shared" si="12"/>
        <v>2</v>
      </c>
      <c r="AI36">
        <f t="shared" si="12"/>
        <v>1</v>
      </c>
      <c r="AJ36">
        <f t="shared" si="12"/>
        <v>0</v>
      </c>
      <c r="AK36">
        <f t="shared" si="12"/>
        <v>0</v>
      </c>
      <c r="AL36">
        <f t="shared" si="12"/>
        <v>1</v>
      </c>
      <c r="AM36">
        <f t="shared" si="12"/>
        <v>0</v>
      </c>
      <c r="AN36">
        <f t="shared" si="12"/>
        <v>0</v>
      </c>
      <c r="AO36">
        <f t="shared" si="12"/>
        <v>1</v>
      </c>
      <c r="AP36">
        <f t="shared" si="12"/>
        <v>0</v>
      </c>
      <c r="AQ36">
        <f t="shared" si="12"/>
        <v>1</v>
      </c>
      <c r="AR36">
        <f t="shared" si="12"/>
        <v>0</v>
      </c>
      <c r="AS36">
        <f>SUM(B36:AR36)</f>
        <v>25</v>
      </c>
    </row>
    <row r="37" spans="1:46">
      <c r="A37" t="s">
        <v>78</v>
      </c>
      <c r="B37">
        <f t="shared" ref="B37:K37" si="13" xml:space="preserve"> B33/(B33+B34)*100</f>
        <v>100</v>
      </c>
      <c r="C37">
        <f t="shared" si="13"/>
        <v>100</v>
      </c>
      <c r="D37">
        <f t="shared" si="13"/>
        <v>90</v>
      </c>
      <c r="E37">
        <f t="shared" si="13"/>
        <v>100</v>
      </c>
      <c r="F37">
        <f t="shared" si="13"/>
        <v>100</v>
      </c>
      <c r="G37">
        <f t="shared" si="13"/>
        <v>100</v>
      </c>
      <c r="H37">
        <f t="shared" si="13"/>
        <v>100</v>
      </c>
      <c r="I37">
        <f t="shared" si="13"/>
        <v>100</v>
      </c>
      <c r="J37">
        <f t="shared" si="13"/>
        <v>88.888888888888886</v>
      </c>
      <c r="K37">
        <f t="shared" si="13"/>
        <v>100</v>
      </c>
      <c r="U37">
        <f t="shared" ref="U37:AA37" si="14" xml:space="preserve"> U33/(U33+U34)*100</f>
        <v>100</v>
      </c>
      <c r="V37">
        <f t="shared" si="14"/>
        <v>100</v>
      </c>
      <c r="W37">
        <f t="shared" si="14"/>
        <v>100</v>
      </c>
      <c r="X37">
        <f t="shared" si="14"/>
        <v>100</v>
      </c>
      <c r="Y37">
        <f t="shared" si="14"/>
        <v>100</v>
      </c>
      <c r="Z37">
        <f t="shared" si="14"/>
        <v>90</v>
      </c>
      <c r="AA37">
        <f t="shared" si="14"/>
        <v>100</v>
      </c>
      <c r="AB37">
        <f t="shared" ref="AB37:AR37" si="15">AB33/(AB33+AB34)*100</f>
        <v>100</v>
      </c>
      <c r="AC37">
        <f t="shared" si="15"/>
        <v>100</v>
      </c>
      <c r="AD37">
        <f t="shared" si="15"/>
        <v>100</v>
      </c>
      <c r="AE37">
        <f t="shared" si="15"/>
        <v>100</v>
      </c>
      <c r="AF37">
        <f t="shared" si="15"/>
        <v>87.5</v>
      </c>
      <c r="AG37">
        <f t="shared" si="15"/>
        <v>90</v>
      </c>
      <c r="AH37">
        <f t="shared" si="15"/>
        <v>100</v>
      </c>
      <c r="AI37">
        <f t="shared" si="15"/>
        <v>100</v>
      </c>
      <c r="AJ37" s="15">
        <f t="shared" si="15"/>
        <v>100</v>
      </c>
      <c r="AK37" s="15">
        <f t="shared" si="15"/>
        <v>81.818181818181827</v>
      </c>
      <c r="AL37" s="15">
        <f t="shared" si="15"/>
        <v>100</v>
      </c>
      <c r="AM37" s="15">
        <f t="shared" si="15"/>
        <v>90</v>
      </c>
      <c r="AN37" s="15">
        <f t="shared" si="15"/>
        <v>100</v>
      </c>
      <c r="AO37" s="15">
        <f t="shared" si="15"/>
        <v>100</v>
      </c>
      <c r="AP37" s="15">
        <f t="shared" si="15"/>
        <v>100</v>
      </c>
      <c r="AQ37" s="15">
        <f t="shared" si="15"/>
        <v>100</v>
      </c>
      <c r="AR37" s="15">
        <f t="shared" si="15"/>
        <v>100</v>
      </c>
      <c r="AS37" s="16">
        <f xml:space="preserve"> AS33/(AS33+AS34)*100</f>
        <v>97.640117994100294</v>
      </c>
      <c r="AT37" s="16"/>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Z37"/>
  <sheetViews>
    <sheetView workbookViewId="0">
      <pane xSplit="1" topLeftCell="B1" activePane="topRight" state="frozen"/>
      <selection activeCell="A12" sqref="A12"/>
      <selection pane="topRight" activeCell="A14" sqref="A14"/>
    </sheetView>
  </sheetViews>
  <sheetFormatPr baseColWidth="10" defaultRowHeight="16"/>
  <cols>
    <col min="1" max="1" width="33.5" customWidth="1"/>
    <col min="3" max="3" width="17.6640625" customWidth="1"/>
    <col min="11" max="11" width="9.33203125" customWidth="1"/>
    <col min="12" max="20" width="10.83203125" hidden="1" customWidth="1"/>
    <col min="45" max="45" width="5.33203125" customWidth="1"/>
    <col min="46" max="46" width="16.83203125" customWidth="1"/>
    <col min="47" max="47" width="12.83203125" bestFit="1" customWidth="1"/>
    <col min="48" max="48" width="16.1640625" bestFit="1" customWidth="1"/>
    <col min="49" max="49" width="25" bestFit="1" customWidth="1"/>
    <col min="50" max="50" width="16.1640625" customWidth="1"/>
    <col min="52" max="52" width="11.6640625" customWidth="1"/>
  </cols>
  <sheetData>
    <row r="1" spans="1:52">
      <c r="A1" t="s">
        <v>0</v>
      </c>
    </row>
    <row r="2" spans="1:52">
      <c r="A2" t="s">
        <v>1</v>
      </c>
    </row>
    <row r="3" spans="1:52">
      <c r="A3" t="s">
        <v>214</v>
      </c>
    </row>
    <row r="5" spans="1:52">
      <c r="A5" s="28" t="s">
        <v>215</v>
      </c>
    </row>
    <row r="6" spans="1:52" ht="190" customHeight="1">
      <c r="A6" s="26" t="s">
        <v>216</v>
      </c>
      <c r="C6" s="25"/>
    </row>
    <row r="10" spans="1:52">
      <c r="A10" t="s">
        <v>7</v>
      </c>
    </row>
    <row r="11" spans="1:52">
      <c r="AU11" s="3" t="s">
        <v>8</v>
      </c>
    </row>
    <row r="12" spans="1:52" ht="34">
      <c r="A12" t="s">
        <v>9</v>
      </c>
      <c r="B12" t="s">
        <v>217</v>
      </c>
      <c r="C12" t="s">
        <v>233</v>
      </c>
      <c r="D12" t="s">
        <v>218</v>
      </c>
      <c r="E12" t="s">
        <v>234</v>
      </c>
      <c r="F12" s="4" t="s">
        <v>219</v>
      </c>
      <c r="G12" s="4" t="s">
        <v>235</v>
      </c>
      <c r="H12" t="s">
        <v>220</v>
      </c>
      <c r="I12" t="s">
        <v>236</v>
      </c>
      <c r="J12" t="s">
        <v>221</v>
      </c>
      <c r="K12" t="s">
        <v>237</v>
      </c>
      <c r="U12" s="11" t="s">
        <v>222</v>
      </c>
      <c r="V12" t="s">
        <v>238</v>
      </c>
      <c r="W12" t="s">
        <v>223</v>
      </c>
      <c r="X12" t="s">
        <v>239</v>
      </c>
      <c r="Y12" t="s">
        <v>224</v>
      </c>
      <c r="Z12" t="s">
        <v>240</v>
      </c>
      <c r="AA12" t="s">
        <v>225</v>
      </c>
      <c r="AB12" t="s">
        <v>241</v>
      </c>
      <c r="AC12" t="s">
        <v>226</v>
      </c>
      <c r="AD12" t="s">
        <v>242</v>
      </c>
      <c r="AE12" t="s">
        <v>232</v>
      </c>
      <c r="AF12" t="s">
        <v>243</v>
      </c>
      <c r="AG12" t="s">
        <v>227</v>
      </c>
      <c r="AH12" t="s">
        <v>244</v>
      </c>
      <c r="AI12" t="s">
        <v>228</v>
      </c>
      <c r="AJ12" t="s">
        <v>245</v>
      </c>
      <c r="AK12" t="s">
        <v>229</v>
      </c>
      <c r="AL12" t="s">
        <v>246</v>
      </c>
      <c r="AM12" t="s">
        <v>230</v>
      </c>
      <c r="AN12" t="s">
        <v>247</v>
      </c>
      <c r="AO12" t="s">
        <v>231</v>
      </c>
      <c r="AP12" t="s">
        <v>248</v>
      </c>
      <c r="AR12" t="s">
        <v>249</v>
      </c>
      <c r="AV12" t="s">
        <v>44</v>
      </c>
      <c r="AW12" t="s">
        <v>45</v>
      </c>
      <c r="AX12" s="7" t="s">
        <v>46</v>
      </c>
      <c r="AY12" t="s">
        <v>47</v>
      </c>
      <c r="AZ12" t="s">
        <v>48</v>
      </c>
    </row>
    <row r="13" spans="1:52">
      <c r="A13" t="s">
        <v>253</v>
      </c>
      <c r="B13" t="s">
        <v>146</v>
      </c>
      <c r="C13" t="s">
        <v>145</v>
      </c>
      <c r="D13" t="s">
        <v>146</v>
      </c>
      <c r="E13" t="s">
        <v>145</v>
      </c>
      <c r="F13" t="s">
        <v>146</v>
      </c>
      <c r="G13" t="s">
        <v>145</v>
      </c>
      <c r="H13" t="s">
        <v>146</v>
      </c>
      <c r="I13" t="s">
        <v>145</v>
      </c>
      <c r="J13" t="s">
        <v>146</v>
      </c>
      <c r="K13" t="s">
        <v>145</v>
      </c>
      <c r="U13" t="s">
        <v>146</v>
      </c>
      <c r="V13" t="s">
        <v>145</v>
      </c>
      <c r="W13" t="s">
        <v>146</v>
      </c>
      <c r="X13" t="s">
        <v>145</v>
      </c>
      <c r="Y13" t="s">
        <v>146</v>
      </c>
      <c r="Z13" t="s">
        <v>145</v>
      </c>
      <c r="AA13" t="s">
        <v>146</v>
      </c>
      <c r="AB13" t="s">
        <v>145</v>
      </c>
      <c r="AC13" t="s">
        <v>146</v>
      </c>
      <c r="AD13" t="s">
        <v>145</v>
      </c>
      <c r="AE13" t="s">
        <v>146</v>
      </c>
      <c r="AF13" t="s">
        <v>145</v>
      </c>
      <c r="AG13" t="s">
        <v>146</v>
      </c>
      <c r="AH13" t="s">
        <v>145</v>
      </c>
      <c r="AI13" t="s">
        <v>146</v>
      </c>
      <c r="AJ13" t="s">
        <v>145</v>
      </c>
      <c r="AK13" t="s">
        <v>146</v>
      </c>
      <c r="AL13" t="s">
        <v>145</v>
      </c>
      <c r="AM13" t="s">
        <v>146</v>
      </c>
      <c r="AN13" t="s">
        <v>145</v>
      </c>
      <c r="AO13" t="s">
        <v>146</v>
      </c>
      <c r="AP13" t="s">
        <v>145</v>
      </c>
      <c r="AQ13" t="s">
        <v>146</v>
      </c>
      <c r="AR13" t="s">
        <v>145</v>
      </c>
    </row>
    <row r="14" spans="1:52">
      <c r="A14" t="s">
        <v>52</v>
      </c>
      <c r="B14" t="s">
        <v>53</v>
      </c>
      <c r="C14" t="s">
        <v>53</v>
      </c>
      <c r="D14" t="s">
        <v>53</v>
      </c>
      <c r="E14" t="s">
        <v>53</v>
      </c>
      <c r="F14" t="s">
        <v>53</v>
      </c>
      <c r="G14" t="s">
        <v>53</v>
      </c>
      <c r="H14" t="s">
        <v>53</v>
      </c>
      <c r="I14" t="s">
        <v>53</v>
      </c>
      <c r="J14" t="s">
        <v>53</v>
      </c>
      <c r="K14" t="s">
        <v>53</v>
      </c>
      <c r="U14" t="s">
        <v>53</v>
      </c>
      <c r="V14" t="s">
        <v>53</v>
      </c>
      <c r="W14" t="s">
        <v>53</v>
      </c>
      <c r="X14" t="s">
        <v>53</v>
      </c>
      <c r="Y14" t="s">
        <v>53</v>
      </c>
      <c r="Z14" t="s">
        <v>53</v>
      </c>
      <c r="AA14" t="s">
        <v>53</v>
      </c>
      <c r="AB14" t="s">
        <v>53</v>
      </c>
      <c r="AC14" t="s">
        <v>53</v>
      </c>
      <c r="AD14" t="s">
        <v>53</v>
      </c>
      <c r="AE14" t="s">
        <v>55</v>
      </c>
      <c r="AF14" t="s">
        <v>53</v>
      </c>
      <c r="AG14" t="s">
        <v>53</v>
      </c>
      <c r="AH14" t="s">
        <v>53</v>
      </c>
      <c r="AI14" t="s">
        <v>53</v>
      </c>
      <c r="AJ14" t="s">
        <v>53</v>
      </c>
      <c r="AK14" t="s">
        <v>53</v>
      </c>
      <c r="AL14" t="s">
        <v>53</v>
      </c>
      <c r="AM14" t="s">
        <v>53</v>
      </c>
      <c r="AN14" t="s">
        <v>53</v>
      </c>
      <c r="AO14" t="s">
        <v>53</v>
      </c>
      <c r="AP14" t="s">
        <v>53</v>
      </c>
      <c r="AR14" t="s">
        <v>53</v>
      </c>
      <c r="AU14" t="s">
        <v>52</v>
      </c>
      <c r="AV14" s="27">
        <f>COUNTIF(B14:AR14,"y")</f>
        <v>32</v>
      </c>
      <c r="AW14">
        <f>COUNTIF(B14:AR14,"n")</f>
        <v>0</v>
      </c>
      <c r="AX14" s="8">
        <f t="shared" ref="AX14:AX27" si="0" xml:space="preserve"> AV14/(AV14+AW14)*100</f>
        <v>100</v>
      </c>
      <c r="AY14">
        <f t="shared" ref="AY14:AY31" si="1" xml:space="preserve"> COUNTIF(B14:AJ14,"ok")</f>
        <v>1</v>
      </c>
      <c r="AZ14">
        <f t="shared" ref="AZ14:AZ31" si="2">COUNTIF(B14:AJ14,"e")</f>
        <v>0</v>
      </c>
    </row>
    <row r="15" spans="1:52">
      <c r="A15" t="s">
        <v>56</v>
      </c>
      <c r="B15" t="s">
        <v>53</v>
      </c>
      <c r="C15" t="s">
        <v>54</v>
      </c>
      <c r="D15" t="s">
        <v>53</v>
      </c>
      <c r="E15" t="s">
        <v>53</v>
      </c>
      <c r="F15" t="s">
        <v>53</v>
      </c>
      <c r="G15" t="s">
        <v>53</v>
      </c>
      <c r="H15" t="s">
        <v>53</v>
      </c>
      <c r="I15" t="s">
        <v>53</v>
      </c>
      <c r="J15" t="s">
        <v>53</v>
      </c>
      <c r="K15" t="s">
        <v>53</v>
      </c>
      <c r="U15" t="s">
        <v>53</v>
      </c>
      <c r="V15" t="s">
        <v>53</v>
      </c>
      <c r="W15" t="s">
        <v>53</v>
      </c>
      <c r="X15" t="s">
        <v>53</v>
      </c>
      <c r="Y15" t="s">
        <v>53</v>
      </c>
      <c r="Z15" t="s">
        <v>53</v>
      </c>
      <c r="AA15" t="s">
        <v>53</v>
      </c>
      <c r="AB15" t="s">
        <v>53</v>
      </c>
      <c r="AC15" t="s">
        <v>53</v>
      </c>
      <c r="AD15" t="s">
        <v>53</v>
      </c>
      <c r="AE15" t="s">
        <v>53</v>
      </c>
      <c r="AF15" t="s">
        <v>53</v>
      </c>
      <c r="AG15" t="s">
        <v>53</v>
      </c>
      <c r="AH15" t="s">
        <v>53</v>
      </c>
      <c r="AI15" t="s">
        <v>53</v>
      </c>
      <c r="AJ15" t="s">
        <v>53</v>
      </c>
      <c r="AK15" t="s">
        <v>53</v>
      </c>
      <c r="AL15" t="s">
        <v>53</v>
      </c>
      <c r="AM15" t="s">
        <v>53</v>
      </c>
      <c r="AN15" t="s">
        <v>53</v>
      </c>
      <c r="AO15" t="s">
        <v>57</v>
      </c>
      <c r="AP15" t="s">
        <v>53</v>
      </c>
      <c r="AR15" t="s">
        <v>53</v>
      </c>
      <c r="AU15" s="9" t="s">
        <v>56</v>
      </c>
      <c r="AV15" s="9">
        <f>COUNTIF(B15:AR15,"y")</f>
        <v>31</v>
      </c>
      <c r="AW15" s="9">
        <f t="shared" ref="AW15:AW29" si="3">COUNTIF(B15:AJ15,"n")</f>
        <v>1</v>
      </c>
      <c r="AX15" s="10">
        <f t="shared" si="0"/>
        <v>96.875</v>
      </c>
      <c r="AY15">
        <f t="shared" si="1"/>
        <v>0</v>
      </c>
      <c r="AZ15">
        <f t="shared" si="2"/>
        <v>0</v>
      </c>
    </row>
    <row r="16" spans="1:52">
      <c r="A16" t="s">
        <v>58</v>
      </c>
      <c r="B16" t="s">
        <v>53</v>
      </c>
      <c r="C16" t="s">
        <v>54</v>
      </c>
      <c r="D16" t="s">
        <v>53</v>
      </c>
      <c r="E16" t="s">
        <v>53</v>
      </c>
      <c r="F16" t="s">
        <v>53</v>
      </c>
      <c r="G16" t="s">
        <v>53</v>
      </c>
      <c r="H16" t="s">
        <v>53</v>
      </c>
      <c r="I16" t="s">
        <v>53</v>
      </c>
      <c r="J16" t="s">
        <v>53</v>
      </c>
      <c r="K16" t="s">
        <v>53</v>
      </c>
      <c r="U16" s="11" t="s">
        <v>53</v>
      </c>
      <c r="V16" t="s">
        <v>53</v>
      </c>
      <c r="W16" t="s">
        <v>53</v>
      </c>
      <c r="X16" t="s">
        <v>53</v>
      </c>
      <c r="Y16" t="s">
        <v>53</v>
      </c>
      <c r="Z16" t="s">
        <v>53</v>
      </c>
      <c r="AA16" t="s">
        <v>53</v>
      </c>
      <c r="AB16" t="s">
        <v>53</v>
      </c>
      <c r="AC16" t="s">
        <v>53</v>
      </c>
      <c r="AD16" t="s">
        <v>53</v>
      </c>
      <c r="AE16" t="s">
        <v>53</v>
      </c>
      <c r="AF16" t="s">
        <v>53</v>
      </c>
      <c r="AG16" t="s">
        <v>53</v>
      </c>
      <c r="AH16" t="s">
        <v>53</v>
      </c>
      <c r="AI16" t="s">
        <v>53</v>
      </c>
      <c r="AJ16" t="s">
        <v>53</v>
      </c>
      <c r="AK16" t="s">
        <v>55</v>
      </c>
      <c r="AL16" t="s">
        <v>53</v>
      </c>
      <c r="AM16" t="s">
        <v>53</v>
      </c>
      <c r="AN16" t="s">
        <v>53</v>
      </c>
      <c r="AO16" t="s">
        <v>53</v>
      </c>
      <c r="AP16" t="s">
        <v>53</v>
      </c>
      <c r="AR16" t="s">
        <v>53</v>
      </c>
      <c r="AU16" t="s">
        <v>58</v>
      </c>
      <c r="AV16">
        <f t="shared" ref="AV16:AV29" si="4">COUNTIF(B16:AJ16,"y")</f>
        <v>25</v>
      </c>
      <c r="AW16">
        <f t="shared" si="3"/>
        <v>1</v>
      </c>
      <c r="AX16" s="8">
        <f t="shared" si="0"/>
        <v>96.15384615384616</v>
      </c>
      <c r="AY16">
        <f t="shared" si="1"/>
        <v>0</v>
      </c>
      <c r="AZ16">
        <f t="shared" si="2"/>
        <v>0</v>
      </c>
    </row>
    <row r="17" spans="1:52">
      <c r="A17" t="s">
        <v>59</v>
      </c>
      <c r="B17" t="s">
        <v>53</v>
      </c>
      <c r="C17" t="s">
        <v>53</v>
      </c>
      <c r="D17" t="s">
        <v>53</v>
      </c>
      <c r="E17" t="s">
        <v>53</v>
      </c>
      <c r="F17" t="s">
        <v>53</v>
      </c>
      <c r="G17" t="s">
        <v>53</v>
      </c>
      <c r="H17" t="s">
        <v>53</v>
      </c>
      <c r="I17" t="s">
        <v>53</v>
      </c>
      <c r="J17" t="s">
        <v>53</v>
      </c>
      <c r="K17" t="s">
        <v>53</v>
      </c>
      <c r="U17" s="11" t="s">
        <v>53</v>
      </c>
      <c r="V17" t="s">
        <v>53</v>
      </c>
      <c r="W17" t="s">
        <v>53</v>
      </c>
      <c r="X17" t="s">
        <v>53</v>
      </c>
      <c r="Y17" t="s">
        <v>53</v>
      </c>
      <c r="Z17" t="s">
        <v>53</v>
      </c>
      <c r="AA17" t="s">
        <v>53</v>
      </c>
      <c r="AB17" t="s">
        <v>53</v>
      </c>
      <c r="AC17" t="s">
        <v>53</v>
      </c>
      <c r="AD17" t="s">
        <v>53</v>
      </c>
      <c r="AE17" t="s">
        <v>53</v>
      </c>
      <c r="AF17" t="s">
        <v>53</v>
      </c>
      <c r="AG17" t="s">
        <v>53</v>
      </c>
      <c r="AH17" t="s">
        <v>53</v>
      </c>
      <c r="AI17" t="s">
        <v>53</v>
      </c>
      <c r="AJ17" t="s">
        <v>53</v>
      </c>
      <c r="AK17" t="s">
        <v>53</v>
      </c>
      <c r="AL17" t="s">
        <v>53</v>
      </c>
      <c r="AM17" t="s">
        <v>53</v>
      </c>
      <c r="AN17" t="s">
        <v>53</v>
      </c>
      <c r="AO17" t="s">
        <v>53</v>
      </c>
      <c r="AP17" t="s">
        <v>53</v>
      </c>
      <c r="AR17" t="s">
        <v>53</v>
      </c>
      <c r="AU17" s="9" t="s">
        <v>59</v>
      </c>
      <c r="AV17" s="9">
        <f t="shared" si="4"/>
        <v>26</v>
      </c>
      <c r="AW17" s="9">
        <f t="shared" si="3"/>
        <v>0</v>
      </c>
      <c r="AX17" s="10">
        <f t="shared" si="0"/>
        <v>100</v>
      </c>
      <c r="AY17">
        <f t="shared" si="1"/>
        <v>0</v>
      </c>
      <c r="AZ17">
        <f t="shared" si="2"/>
        <v>0</v>
      </c>
    </row>
    <row r="18" spans="1:52">
      <c r="A18" t="s">
        <v>60</v>
      </c>
      <c r="B18" t="s">
        <v>53</v>
      </c>
      <c r="C18" t="s">
        <v>53</v>
      </c>
      <c r="D18" t="s">
        <v>53</v>
      </c>
      <c r="E18" t="s">
        <v>53</v>
      </c>
      <c r="F18" t="s">
        <v>53</v>
      </c>
      <c r="G18" t="s">
        <v>53</v>
      </c>
      <c r="H18" t="s">
        <v>53</v>
      </c>
      <c r="I18" t="s">
        <v>53</v>
      </c>
      <c r="J18" t="s">
        <v>53</v>
      </c>
      <c r="K18" t="s">
        <v>53</v>
      </c>
      <c r="U18" s="11" t="s">
        <v>53</v>
      </c>
      <c r="V18" t="s">
        <v>53</v>
      </c>
      <c r="W18" t="s">
        <v>53</v>
      </c>
      <c r="X18" t="s">
        <v>53</v>
      </c>
      <c r="Y18" t="s">
        <v>53</v>
      </c>
      <c r="Z18" t="s">
        <v>53</v>
      </c>
      <c r="AA18" t="s">
        <v>53</v>
      </c>
      <c r="AB18" t="s">
        <v>53</v>
      </c>
      <c r="AC18" t="s">
        <v>53</v>
      </c>
      <c r="AD18" t="s">
        <v>53</v>
      </c>
      <c r="AE18" t="s">
        <v>55</v>
      </c>
      <c r="AF18" t="s">
        <v>53</v>
      </c>
      <c r="AG18" t="s">
        <v>53</v>
      </c>
      <c r="AH18" t="s">
        <v>53</v>
      </c>
      <c r="AI18" t="s">
        <v>53</v>
      </c>
      <c r="AJ18" t="s">
        <v>53</v>
      </c>
      <c r="AK18" t="s">
        <v>53</v>
      </c>
      <c r="AL18" t="s">
        <v>53</v>
      </c>
      <c r="AM18" t="s">
        <v>53</v>
      </c>
      <c r="AN18" t="s">
        <v>53</v>
      </c>
      <c r="AO18" t="s">
        <v>53</v>
      </c>
      <c r="AP18" t="s">
        <v>53</v>
      </c>
      <c r="AR18" t="s">
        <v>53</v>
      </c>
      <c r="AU18" t="s">
        <v>60</v>
      </c>
      <c r="AV18">
        <f t="shared" si="4"/>
        <v>25</v>
      </c>
      <c r="AW18">
        <f t="shared" si="3"/>
        <v>0</v>
      </c>
      <c r="AX18" s="8">
        <f t="shared" si="0"/>
        <v>100</v>
      </c>
      <c r="AY18">
        <f t="shared" si="1"/>
        <v>1</v>
      </c>
      <c r="AZ18">
        <f t="shared" si="2"/>
        <v>0</v>
      </c>
    </row>
    <row r="19" spans="1:52" ht="17">
      <c r="A19" t="s">
        <v>61</v>
      </c>
      <c r="B19" t="s">
        <v>53</v>
      </c>
      <c r="C19" t="s">
        <v>57</v>
      </c>
      <c r="D19" t="s">
        <v>53</v>
      </c>
      <c r="E19" t="s">
        <v>57</v>
      </c>
      <c r="F19" t="s">
        <v>53</v>
      </c>
      <c r="G19" t="s">
        <v>53</v>
      </c>
      <c r="H19" t="s">
        <v>57</v>
      </c>
      <c r="I19" t="s">
        <v>57</v>
      </c>
      <c r="J19" t="s">
        <v>53</v>
      </c>
      <c r="K19" t="s">
        <v>53</v>
      </c>
      <c r="U19" s="11" t="s">
        <v>57</v>
      </c>
      <c r="V19" t="s">
        <v>53</v>
      </c>
      <c r="W19" t="s">
        <v>53</v>
      </c>
      <c r="X19" t="s">
        <v>53</v>
      </c>
      <c r="Y19" t="s">
        <v>53</v>
      </c>
      <c r="Z19" t="s">
        <v>53</v>
      </c>
      <c r="AA19" t="s">
        <v>53</v>
      </c>
      <c r="AB19" t="s">
        <v>53</v>
      </c>
      <c r="AC19" t="s">
        <v>53</v>
      </c>
      <c r="AD19" t="s">
        <v>57</v>
      </c>
      <c r="AE19" t="s">
        <v>53</v>
      </c>
      <c r="AF19" t="s">
        <v>53</v>
      </c>
      <c r="AG19" t="s">
        <v>57</v>
      </c>
      <c r="AH19" t="s">
        <v>53</v>
      </c>
      <c r="AI19" t="s">
        <v>57</v>
      </c>
      <c r="AJ19" t="s">
        <v>57</v>
      </c>
      <c r="AK19" t="s">
        <v>53</v>
      </c>
      <c r="AL19" t="s">
        <v>53</v>
      </c>
      <c r="AM19" t="s">
        <v>53</v>
      </c>
      <c r="AN19" t="s">
        <v>55</v>
      </c>
      <c r="AO19" t="s">
        <v>53</v>
      </c>
      <c r="AP19" t="s">
        <v>53</v>
      </c>
      <c r="AR19" t="s">
        <v>53</v>
      </c>
      <c r="AU19" s="12" t="s">
        <v>61</v>
      </c>
      <c r="AV19" s="12">
        <f t="shared" si="4"/>
        <v>17</v>
      </c>
      <c r="AW19" s="12">
        <f t="shared" si="3"/>
        <v>0</v>
      </c>
      <c r="AX19" s="13">
        <f t="shared" si="0"/>
        <v>100</v>
      </c>
      <c r="AY19">
        <f t="shared" si="1"/>
        <v>0</v>
      </c>
      <c r="AZ19">
        <f t="shared" si="2"/>
        <v>9</v>
      </c>
    </row>
    <row r="20" spans="1:52">
      <c r="A20" t="s">
        <v>62</v>
      </c>
      <c r="B20" t="s">
        <v>57</v>
      </c>
      <c r="C20" t="s">
        <v>57</v>
      </c>
      <c r="D20" t="s">
        <v>53</v>
      </c>
      <c r="E20" t="s">
        <v>57</v>
      </c>
      <c r="F20" t="s">
        <v>57</v>
      </c>
      <c r="G20" t="s">
        <v>57</v>
      </c>
      <c r="H20" t="s">
        <v>57</v>
      </c>
      <c r="I20" t="s">
        <v>57</v>
      </c>
      <c r="J20" t="s">
        <v>53</v>
      </c>
      <c r="K20" t="s">
        <v>57</v>
      </c>
      <c r="U20" s="11" t="s">
        <v>57</v>
      </c>
      <c r="V20" t="s">
        <v>57</v>
      </c>
      <c r="W20" t="s">
        <v>57</v>
      </c>
      <c r="X20" t="s">
        <v>53</v>
      </c>
      <c r="Y20" t="s">
        <v>57</v>
      </c>
      <c r="Z20" t="s">
        <v>57</v>
      </c>
      <c r="AA20" t="s">
        <v>57</v>
      </c>
      <c r="AB20" t="s">
        <v>57</v>
      </c>
      <c r="AC20" t="s">
        <v>53</v>
      </c>
      <c r="AD20" t="s">
        <v>57</v>
      </c>
      <c r="AE20" t="s">
        <v>57</v>
      </c>
      <c r="AF20" t="s">
        <v>57</v>
      </c>
      <c r="AG20" t="s">
        <v>57</v>
      </c>
      <c r="AH20" t="s">
        <v>53</v>
      </c>
      <c r="AI20" t="s">
        <v>57</v>
      </c>
      <c r="AJ20" t="s">
        <v>57</v>
      </c>
      <c r="AK20" t="s">
        <v>57</v>
      </c>
      <c r="AL20" t="s">
        <v>57</v>
      </c>
      <c r="AM20" t="s">
        <v>57</v>
      </c>
      <c r="AN20" t="s">
        <v>57</v>
      </c>
      <c r="AO20" t="s">
        <v>57</v>
      </c>
      <c r="AP20" t="s">
        <v>57</v>
      </c>
      <c r="AR20" t="s">
        <v>57</v>
      </c>
      <c r="AU20" t="s">
        <v>62</v>
      </c>
      <c r="AV20">
        <f t="shared" si="4"/>
        <v>5</v>
      </c>
      <c r="AW20">
        <f t="shared" si="3"/>
        <v>0</v>
      </c>
      <c r="AX20" s="8">
        <f t="shared" si="0"/>
        <v>100</v>
      </c>
      <c r="AY20">
        <f t="shared" si="1"/>
        <v>0</v>
      </c>
      <c r="AZ20">
        <f t="shared" si="2"/>
        <v>21</v>
      </c>
    </row>
    <row r="21" spans="1:52">
      <c r="A21" t="s">
        <v>63</v>
      </c>
      <c r="B21" t="s">
        <v>53</v>
      </c>
      <c r="C21" t="s">
        <v>53</v>
      </c>
      <c r="D21" t="s">
        <v>57</v>
      </c>
      <c r="E21" t="s">
        <v>53</v>
      </c>
      <c r="F21" t="s">
        <v>53</v>
      </c>
      <c r="G21" t="s">
        <v>53</v>
      </c>
      <c r="H21" t="s">
        <v>57</v>
      </c>
      <c r="I21" t="s">
        <v>57</v>
      </c>
      <c r="J21" t="s">
        <v>57</v>
      </c>
      <c r="K21" t="s">
        <v>53</v>
      </c>
      <c r="U21" s="11" t="s">
        <v>53</v>
      </c>
      <c r="V21" t="s">
        <v>53</v>
      </c>
      <c r="W21" t="s">
        <v>53</v>
      </c>
      <c r="X21" t="s">
        <v>57</v>
      </c>
      <c r="Y21" t="s">
        <v>53</v>
      </c>
      <c r="Z21" t="s">
        <v>53</v>
      </c>
      <c r="AA21" t="s">
        <v>53</v>
      </c>
      <c r="AB21" t="s">
        <v>53</v>
      </c>
      <c r="AC21" t="s">
        <v>57</v>
      </c>
      <c r="AD21" t="s">
        <v>53</v>
      </c>
      <c r="AE21" t="s">
        <v>53</v>
      </c>
      <c r="AF21" t="s">
        <v>53</v>
      </c>
      <c r="AG21" t="s">
        <v>57</v>
      </c>
      <c r="AH21" t="s">
        <v>57</v>
      </c>
      <c r="AI21" t="s">
        <v>53</v>
      </c>
      <c r="AJ21" t="s">
        <v>53</v>
      </c>
      <c r="AK21" t="s">
        <v>53</v>
      </c>
      <c r="AL21" t="s">
        <v>57</v>
      </c>
      <c r="AM21" t="s">
        <v>53</v>
      </c>
      <c r="AN21" t="s">
        <v>53</v>
      </c>
      <c r="AO21" t="s">
        <v>57</v>
      </c>
      <c r="AP21" t="s">
        <v>53</v>
      </c>
      <c r="AR21" t="s">
        <v>53</v>
      </c>
      <c r="AU21" s="9" t="s">
        <v>63</v>
      </c>
      <c r="AV21" s="9">
        <f t="shared" si="4"/>
        <v>18</v>
      </c>
      <c r="AW21" s="9">
        <f t="shared" si="3"/>
        <v>0</v>
      </c>
      <c r="AX21" s="10">
        <f t="shared" si="0"/>
        <v>100</v>
      </c>
      <c r="AY21">
        <f t="shared" si="1"/>
        <v>0</v>
      </c>
      <c r="AZ21">
        <f t="shared" si="2"/>
        <v>8</v>
      </c>
    </row>
    <row r="22" spans="1:52">
      <c r="A22" t="s">
        <v>64</v>
      </c>
      <c r="B22" t="s">
        <v>53</v>
      </c>
      <c r="C22" t="s">
        <v>55</v>
      </c>
      <c r="D22" t="s">
        <v>53</v>
      </c>
      <c r="E22" t="s">
        <v>55</v>
      </c>
      <c r="F22" t="s">
        <v>53</v>
      </c>
      <c r="G22" t="s">
        <v>53</v>
      </c>
      <c r="H22" t="s">
        <v>57</v>
      </c>
      <c r="I22" t="s">
        <v>57</v>
      </c>
      <c r="J22" t="s">
        <v>55</v>
      </c>
      <c r="K22" t="s">
        <v>53</v>
      </c>
      <c r="U22" s="11" t="s">
        <v>53</v>
      </c>
      <c r="V22" t="s">
        <v>53</v>
      </c>
      <c r="W22" t="s">
        <v>53</v>
      </c>
      <c r="X22" t="s">
        <v>53</v>
      </c>
      <c r="Y22" t="s">
        <v>53</v>
      </c>
      <c r="Z22" t="s">
        <v>53</v>
      </c>
      <c r="AA22" t="s">
        <v>53</v>
      </c>
      <c r="AB22" t="s">
        <v>53</v>
      </c>
      <c r="AC22" t="s">
        <v>53</v>
      </c>
      <c r="AD22" t="s">
        <v>53</v>
      </c>
      <c r="AE22" t="s">
        <v>55</v>
      </c>
      <c r="AF22" t="s">
        <v>53</v>
      </c>
      <c r="AG22" t="s">
        <v>57</v>
      </c>
      <c r="AH22" t="s">
        <v>53</v>
      </c>
      <c r="AI22" t="s">
        <v>53</v>
      </c>
      <c r="AJ22" t="s">
        <v>55</v>
      </c>
      <c r="AK22" t="s">
        <v>53</v>
      </c>
      <c r="AL22" t="s">
        <v>53</v>
      </c>
      <c r="AM22" t="s">
        <v>53</v>
      </c>
      <c r="AN22" t="s">
        <v>55</v>
      </c>
      <c r="AO22" t="s">
        <v>53</v>
      </c>
      <c r="AP22" t="s">
        <v>53</v>
      </c>
      <c r="AR22" t="s">
        <v>53</v>
      </c>
      <c r="AU22" t="s">
        <v>64</v>
      </c>
      <c r="AV22">
        <f t="shared" si="4"/>
        <v>18</v>
      </c>
      <c r="AW22">
        <f t="shared" si="3"/>
        <v>0</v>
      </c>
      <c r="AX22" s="8">
        <f t="shared" si="0"/>
        <v>100</v>
      </c>
      <c r="AY22">
        <f t="shared" si="1"/>
        <v>5</v>
      </c>
      <c r="AZ22">
        <f t="shared" si="2"/>
        <v>3</v>
      </c>
    </row>
    <row r="23" spans="1:52">
      <c r="A23" t="s">
        <v>65</v>
      </c>
      <c r="B23" t="s">
        <v>53</v>
      </c>
      <c r="C23" t="s">
        <v>53</v>
      </c>
      <c r="D23" t="s">
        <v>53</v>
      </c>
      <c r="E23" t="s">
        <v>53</v>
      </c>
      <c r="F23" t="s">
        <v>53</v>
      </c>
      <c r="G23" t="s">
        <v>53</v>
      </c>
      <c r="H23" t="s">
        <v>53</v>
      </c>
      <c r="I23" t="s">
        <v>53</v>
      </c>
      <c r="J23" t="s">
        <v>53</v>
      </c>
      <c r="K23" t="s">
        <v>55</v>
      </c>
      <c r="U23" s="11" t="s">
        <v>53</v>
      </c>
      <c r="V23" t="s">
        <v>53</v>
      </c>
      <c r="W23" t="s">
        <v>55</v>
      </c>
      <c r="X23" t="s">
        <v>53</v>
      </c>
      <c r="Y23" t="s">
        <v>53</v>
      </c>
      <c r="Z23" t="s">
        <v>53</v>
      </c>
      <c r="AA23" t="s">
        <v>53</v>
      </c>
      <c r="AB23" t="s">
        <v>53</v>
      </c>
      <c r="AC23" t="s">
        <v>53</v>
      </c>
      <c r="AD23" t="s">
        <v>53</v>
      </c>
      <c r="AE23" t="s">
        <v>53</v>
      </c>
      <c r="AF23" t="s">
        <v>55</v>
      </c>
      <c r="AG23" t="s">
        <v>57</v>
      </c>
      <c r="AH23" t="s">
        <v>53</v>
      </c>
      <c r="AI23" t="s">
        <v>53</v>
      </c>
      <c r="AJ23" t="s">
        <v>53</v>
      </c>
      <c r="AK23" t="s">
        <v>53</v>
      </c>
      <c r="AL23" t="s">
        <v>57</v>
      </c>
      <c r="AM23" t="s">
        <v>53</v>
      </c>
      <c r="AN23" t="s">
        <v>53</v>
      </c>
      <c r="AO23" t="s">
        <v>53</v>
      </c>
      <c r="AP23" t="s">
        <v>53</v>
      </c>
      <c r="AR23" t="s">
        <v>53</v>
      </c>
      <c r="AU23" s="9" t="s">
        <v>65</v>
      </c>
      <c r="AV23" s="9">
        <f t="shared" si="4"/>
        <v>22</v>
      </c>
      <c r="AW23" s="9">
        <f t="shared" si="3"/>
        <v>0</v>
      </c>
      <c r="AX23" s="10">
        <f t="shared" si="0"/>
        <v>100</v>
      </c>
      <c r="AY23">
        <f t="shared" si="1"/>
        <v>3</v>
      </c>
      <c r="AZ23">
        <f t="shared" si="2"/>
        <v>1</v>
      </c>
    </row>
    <row r="24" spans="1:52">
      <c r="A24" t="s">
        <v>66</v>
      </c>
      <c r="B24" t="s">
        <v>53</v>
      </c>
      <c r="C24" t="s">
        <v>57</v>
      </c>
      <c r="D24" t="s">
        <v>53</v>
      </c>
      <c r="E24" t="s">
        <v>57</v>
      </c>
      <c r="F24" t="s">
        <v>57</v>
      </c>
      <c r="G24" t="s">
        <v>57</v>
      </c>
      <c r="H24" t="s">
        <v>57</v>
      </c>
      <c r="I24" t="s">
        <v>57</v>
      </c>
      <c r="J24" t="s">
        <v>57</v>
      </c>
      <c r="K24" t="s">
        <v>57</v>
      </c>
      <c r="U24" s="11" t="s">
        <v>57</v>
      </c>
      <c r="V24" t="s">
        <v>53</v>
      </c>
      <c r="W24" t="s">
        <v>57</v>
      </c>
      <c r="X24" t="s">
        <v>57</v>
      </c>
      <c r="Y24" t="s">
        <v>57</v>
      </c>
      <c r="Z24" t="s">
        <v>53</v>
      </c>
      <c r="AA24" t="s">
        <v>57</v>
      </c>
      <c r="AB24" t="s">
        <v>57</v>
      </c>
      <c r="AC24" t="s">
        <v>57</v>
      </c>
      <c r="AD24" t="s">
        <v>57</v>
      </c>
      <c r="AE24" t="s">
        <v>57</v>
      </c>
      <c r="AF24" t="s">
        <v>53</v>
      </c>
      <c r="AG24" t="s">
        <v>57</v>
      </c>
      <c r="AH24" t="s">
        <v>57</v>
      </c>
      <c r="AI24" t="s">
        <v>57</v>
      </c>
      <c r="AJ24" t="s">
        <v>53</v>
      </c>
      <c r="AK24" t="s">
        <v>53</v>
      </c>
      <c r="AL24" t="s">
        <v>57</v>
      </c>
      <c r="AM24" t="s">
        <v>57</v>
      </c>
      <c r="AN24" t="s">
        <v>57</v>
      </c>
      <c r="AO24" t="s">
        <v>57</v>
      </c>
      <c r="AP24" t="s">
        <v>53</v>
      </c>
      <c r="AR24" t="s">
        <v>57</v>
      </c>
      <c r="AU24" t="s">
        <v>66</v>
      </c>
      <c r="AV24">
        <f t="shared" si="4"/>
        <v>6</v>
      </c>
      <c r="AW24">
        <f t="shared" si="3"/>
        <v>0</v>
      </c>
      <c r="AX24" s="8">
        <f t="shared" si="0"/>
        <v>100</v>
      </c>
      <c r="AY24">
        <f t="shared" si="1"/>
        <v>0</v>
      </c>
      <c r="AZ24">
        <f t="shared" si="2"/>
        <v>20</v>
      </c>
    </row>
    <row r="25" spans="1:52">
      <c r="A25" t="s">
        <v>67</v>
      </c>
      <c r="B25" t="s">
        <v>57</v>
      </c>
      <c r="C25" t="s">
        <v>53</v>
      </c>
      <c r="D25" t="s">
        <v>57</v>
      </c>
      <c r="E25" t="s">
        <v>57</v>
      </c>
      <c r="F25" t="s">
        <v>57</v>
      </c>
      <c r="G25" t="s">
        <v>57</v>
      </c>
      <c r="H25" t="s">
        <v>57</v>
      </c>
      <c r="I25" t="s">
        <v>57</v>
      </c>
      <c r="J25" t="s">
        <v>57</v>
      </c>
      <c r="K25" t="s">
        <v>57</v>
      </c>
      <c r="U25" s="11" t="s">
        <v>57</v>
      </c>
      <c r="V25" t="s">
        <v>57</v>
      </c>
      <c r="W25" t="s">
        <v>57</v>
      </c>
      <c r="X25" t="s">
        <v>57</v>
      </c>
      <c r="Y25" t="s">
        <v>57</v>
      </c>
      <c r="Z25" t="s">
        <v>57</v>
      </c>
      <c r="AA25" t="s">
        <v>57</v>
      </c>
      <c r="AB25" t="s">
        <v>57</v>
      </c>
      <c r="AC25" t="s">
        <v>57</v>
      </c>
      <c r="AD25" t="s">
        <v>57</v>
      </c>
      <c r="AE25" t="s">
        <v>57</v>
      </c>
      <c r="AF25" t="s">
        <v>57</v>
      </c>
      <c r="AG25" t="s">
        <v>57</v>
      </c>
      <c r="AH25" t="s">
        <v>57</v>
      </c>
      <c r="AI25" t="s">
        <v>53</v>
      </c>
      <c r="AJ25" t="s">
        <v>57</v>
      </c>
      <c r="AK25" t="s">
        <v>57</v>
      </c>
      <c r="AL25" t="s">
        <v>57</v>
      </c>
      <c r="AM25" t="s">
        <v>57</v>
      </c>
      <c r="AN25" t="s">
        <v>57</v>
      </c>
      <c r="AO25" t="s">
        <v>57</v>
      </c>
      <c r="AP25" t="s">
        <v>57</v>
      </c>
      <c r="AR25" t="s">
        <v>57</v>
      </c>
      <c r="AU25" s="9" t="s">
        <v>67</v>
      </c>
      <c r="AV25" s="9">
        <f t="shared" si="4"/>
        <v>2</v>
      </c>
      <c r="AW25" s="9">
        <f t="shared" si="3"/>
        <v>0</v>
      </c>
      <c r="AX25" s="10">
        <f t="shared" si="0"/>
        <v>100</v>
      </c>
      <c r="AY25">
        <f t="shared" si="1"/>
        <v>0</v>
      </c>
      <c r="AZ25">
        <f t="shared" si="2"/>
        <v>24</v>
      </c>
    </row>
    <row r="26" spans="1:52">
      <c r="A26" t="s">
        <v>68</v>
      </c>
      <c r="B26" t="s">
        <v>53</v>
      </c>
      <c r="C26" t="s">
        <v>53</v>
      </c>
      <c r="D26" t="s">
        <v>53</v>
      </c>
      <c r="E26" t="s">
        <v>53</v>
      </c>
      <c r="F26" t="s">
        <v>53</v>
      </c>
      <c r="G26" t="s">
        <v>53</v>
      </c>
      <c r="H26" t="s">
        <v>53</v>
      </c>
      <c r="J26" t="s">
        <v>53</v>
      </c>
      <c r="K26" t="s">
        <v>53</v>
      </c>
      <c r="U26" s="11" t="s">
        <v>53</v>
      </c>
      <c r="V26" t="s">
        <v>53</v>
      </c>
      <c r="W26" t="s">
        <v>53</v>
      </c>
      <c r="X26" t="s">
        <v>53</v>
      </c>
      <c r="Y26" t="s">
        <v>53</v>
      </c>
      <c r="Z26" t="s">
        <v>53</v>
      </c>
      <c r="AB26" t="s">
        <v>53</v>
      </c>
      <c r="AJ26" t="s">
        <v>53</v>
      </c>
      <c r="AU26" t="s">
        <v>68</v>
      </c>
      <c r="AV26">
        <f t="shared" si="4"/>
        <v>17</v>
      </c>
      <c r="AW26">
        <f t="shared" si="3"/>
        <v>0</v>
      </c>
      <c r="AX26" s="8">
        <f t="shared" si="0"/>
        <v>100</v>
      </c>
      <c r="AY26">
        <f t="shared" si="1"/>
        <v>0</v>
      </c>
      <c r="AZ26">
        <f t="shared" si="2"/>
        <v>0</v>
      </c>
    </row>
    <row r="27" spans="1:52">
      <c r="A27" t="s">
        <v>69</v>
      </c>
      <c r="I27" t="s">
        <v>53</v>
      </c>
      <c r="U27" s="11"/>
      <c r="Z27" t="s">
        <v>53</v>
      </c>
      <c r="AA27" t="s">
        <v>53</v>
      </c>
      <c r="AC27" t="s">
        <v>53</v>
      </c>
      <c r="AD27" t="s">
        <v>53</v>
      </c>
      <c r="AE27" t="s">
        <v>53</v>
      </c>
      <c r="AF27" t="s">
        <v>53</v>
      </c>
      <c r="AG27" t="s">
        <v>53</v>
      </c>
      <c r="AH27" t="s">
        <v>53</v>
      </c>
      <c r="AI27" t="s">
        <v>53</v>
      </c>
      <c r="AK27" t="s">
        <v>53</v>
      </c>
      <c r="AL27" t="s">
        <v>53</v>
      </c>
      <c r="AM27" t="s">
        <v>53</v>
      </c>
      <c r="AN27" t="s">
        <v>53</v>
      </c>
      <c r="AO27" t="s">
        <v>53</v>
      </c>
      <c r="AP27" t="s">
        <v>53</v>
      </c>
      <c r="AR27" t="s">
        <v>53</v>
      </c>
      <c r="AU27" s="9" t="s">
        <v>69</v>
      </c>
      <c r="AV27" s="9">
        <f t="shared" si="4"/>
        <v>10</v>
      </c>
      <c r="AW27" s="9">
        <f t="shared" si="3"/>
        <v>0</v>
      </c>
      <c r="AX27" s="10">
        <f t="shared" si="0"/>
        <v>100</v>
      </c>
      <c r="AY27">
        <f t="shared" si="1"/>
        <v>0</v>
      </c>
      <c r="AZ27">
        <f t="shared" si="2"/>
        <v>0</v>
      </c>
    </row>
    <row r="28" spans="1:52">
      <c r="A28" t="s">
        <v>70</v>
      </c>
      <c r="U28" s="11"/>
      <c r="AU28" t="s">
        <v>70</v>
      </c>
      <c r="AV28">
        <f t="shared" si="4"/>
        <v>0</v>
      </c>
      <c r="AW28">
        <f t="shared" si="3"/>
        <v>0</v>
      </c>
      <c r="AX28" s="8" t="s">
        <v>71</v>
      </c>
      <c r="AY28">
        <f t="shared" si="1"/>
        <v>0</v>
      </c>
      <c r="AZ28">
        <f t="shared" si="2"/>
        <v>0</v>
      </c>
    </row>
    <row r="29" spans="1:52">
      <c r="A29" t="s">
        <v>72</v>
      </c>
      <c r="B29" t="s">
        <v>55</v>
      </c>
      <c r="C29" t="s">
        <v>53</v>
      </c>
      <c r="D29" t="s">
        <v>53</v>
      </c>
      <c r="E29" t="s">
        <v>55</v>
      </c>
      <c r="F29" t="s">
        <v>55</v>
      </c>
      <c r="G29" t="s">
        <v>53</v>
      </c>
      <c r="H29" t="s">
        <v>53</v>
      </c>
      <c r="I29" t="s">
        <v>55</v>
      </c>
      <c r="J29" t="s">
        <v>53</v>
      </c>
      <c r="K29" t="s">
        <v>53</v>
      </c>
      <c r="U29" s="11" t="s">
        <v>53</v>
      </c>
      <c r="V29" t="s">
        <v>57</v>
      </c>
      <c r="W29" t="s">
        <v>55</v>
      </c>
      <c r="X29" t="s">
        <v>53</v>
      </c>
      <c r="Y29" t="s">
        <v>53</v>
      </c>
      <c r="Z29" t="s">
        <v>55</v>
      </c>
      <c r="AA29" t="s">
        <v>53</v>
      </c>
      <c r="AB29" t="s">
        <v>53</v>
      </c>
      <c r="AC29" t="s">
        <v>53</v>
      </c>
      <c r="AD29" t="s">
        <v>53</v>
      </c>
      <c r="AE29" t="s">
        <v>53</v>
      </c>
      <c r="AF29" t="s">
        <v>53</v>
      </c>
      <c r="AG29" t="s">
        <v>55</v>
      </c>
      <c r="AH29" t="s">
        <v>53</v>
      </c>
      <c r="AI29" t="s">
        <v>53</v>
      </c>
      <c r="AJ29" t="s">
        <v>53</v>
      </c>
      <c r="AK29" t="s">
        <v>53</v>
      </c>
      <c r="AL29" t="s">
        <v>53</v>
      </c>
      <c r="AM29" t="s">
        <v>53</v>
      </c>
      <c r="AN29" t="s">
        <v>55</v>
      </c>
      <c r="AO29" t="s">
        <v>53</v>
      </c>
      <c r="AP29" t="s">
        <v>53</v>
      </c>
      <c r="AR29" t="s">
        <v>53</v>
      </c>
      <c r="AU29" s="9" t="s">
        <v>72</v>
      </c>
      <c r="AV29" s="9">
        <f t="shared" si="4"/>
        <v>18</v>
      </c>
      <c r="AW29" s="9">
        <f t="shared" si="3"/>
        <v>0</v>
      </c>
      <c r="AX29" s="10">
        <f xml:space="preserve"> AV29/(AV29+AW29)*100</f>
        <v>100</v>
      </c>
      <c r="AY29">
        <f t="shared" si="1"/>
        <v>7</v>
      </c>
      <c r="AZ29">
        <f t="shared" si="2"/>
        <v>1</v>
      </c>
    </row>
    <row r="30" spans="1:52">
      <c r="A30" t="s">
        <v>73</v>
      </c>
      <c r="U30" s="11"/>
      <c r="AU30" t="s">
        <v>73</v>
      </c>
      <c r="AV30">
        <f>COUNTIF(B30:AR30,"y")</f>
        <v>0</v>
      </c>
      <c r="AW30">
        <f>COUNTIF(B30:AR30,"n")</f>
        <v>0</v>
      </c>
      <c r="AX30" s="8" t="e">
        <f xml:space="preserve"> AV30/(AV30+AW30)*100</f>
        <v>#DIV/0!</v>
      </c>
      <c r="AY30">
        <f t="shared" si="1"/>
        <v>0</v>
      </c>
      <c r="AZ30">
        <f t="shared" si="2"/>
        <v>0</v>
      </c>
    </row>
    <row r="31" spans="1:52">
      <c r="A31" t="s">
        <v>74</v>
      </c>
      <c r="U31" s="11"/>
      <c r="AU31" s="9" t="s">
        <v>74</v>
      </c>
      <c r="AV31" s="9">
        <f>COUNTIF(B31:AR31,"y")</f>
        <v>0</v>
      </c>
      <c r="AW31" s="9">
        <f>COUNTIF(B31:AR31,"n")</f>
        <v>0</v>
      </c>
      <c r="AX31" s="10" t="e">
        <f xml:space="preserve"> AV31/(AV31+AW31)*100</f>
        <v>#DIV/0!</v>
      </c>
      <c r="AY31">
        <f t="shared" si="1"/>
        <v>0</v>
      </c>
      <c r="AZ31">
        <f t="shared" si="2"/>
        <v>0</v>
      </c>
    </row>
    <row r="32" spans="1:52">
      <c r="A32" s="14" t="s">
        <v>75</v>
      </c>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U32" t="s">
        <v>76</v>
      </c>
      <c r="AV32">
        <f xml:space="preserve"> SUM(AV14:AV31)</f>
        <v>272</v>
      </c>
      <c r="AW32">
        <f xml:space="preserve"> SUM(AW14:AW31)</f>
        <v>2</v>
      </c>
      <c r="AX32" s="8">
        <f xml:space="preserve"> AV32/(AV32+AW32)*100</f>
        <v>99.270072992700733</v>
      </c>
    </row>
    <row r="33" spans="1:46">
      <c r="A33" t="s">
        <v>44</v>
      </c>
      <c r="B33">
        <f t="shared" ref="B33:K33" si="5">COUNTIF(B14:B31,"y")</f>
        <v>11</v>
      </c>
      <c r="C33">
        <f t="shared" si="5"/>
        <v>8</v>
      </c>
      <c r="D33">
        <f t="shared" si="5"/>
        <v>12</v>
      </c>
      <c r="E33">
        <f t="shared" si="5"/>
        <v>8</v>
      </c>
      <c r="F33">
        <f t="shared" si="5"/>
        <v>10</v>
      </c>
      <c r="G33">
        <f t="shared" si="5"/>
        <v>11</v>
      </c>
      <c r="H33">
        <f t="shared" si="5"/>
        <v>8</v>
      </c>
      <c r="I33">
        <f t="shared" si="5"/>
        <v>7</v>
      </c>
      <c r="J33">
        <f t="shared" si="5"/>
        <v>10</v>
      </c>
      <c r="K33">
        <f t="shared" si="5"/>
        <v>10</v>
      </c>
      <c r="U33">
        <f t="shared" ref="U33:AR33" si="6">COUNTIF(U14:U31,"y")</f>
        <v>10</v>
      </c>
      <c r="V33">
        <f t="shared" si="6"/>
        <v>11</v>
      </c>
      <c r="W33">
        <f t="shared" si="6"/>
        <v>9</v>
      </c>
      <c r="X33">
        <f t="shared" si="6"/>
        <v>11</v>
      </c>
      <c r="Y33">
        <f t="shared" si="6"/>
        <v>11</v>
      </c>
      <c r="Z33">
        <f t="shared" si="6"/>
        <v>12</v>
      </c>
      <c r="AA33">
        <f t="shared" si="6"/>
        <v>11</v>
      </c>
      <c r="AB33">
        <f t="shared" si="6"/>
        <v>11</v>
      </c>
      <c r="AC33">
        <f t="shared" si="6"/>
        <v>11</v>
      </c>
      <c r="AD33">
        <f t="shared" si="6"/>
        <v>10</v>
      </c>
      <c r="AE33">
        <f t="shared" si="6"/>
        <v>8</v>
      </c>
      <c r="AF33">
        <f t="shared" si="6"/>
        <v>11</v>
      </c>
      <c r="AG33">
        <f t="shared" si="6"/>
        <v>6</v>
      </c>
      <c r="AH33">
        <f t="shared" si="6"/>
        <v>11</v>
      </c>
      <c r="AI33">
        <f t="shared" si="6"/>
        <v>11</v>
      </c>
      <c r="AJ33">
        <f t="shared" si="6"/>
        <v>10</v>
      </c>
      <c r="AK33">
        <f t="shared" si="6"/>
        <v>11</v>
      </c>
      <c r="AL33">
        <f t="shared" si="6"/>
        <v>9</v>
      </c>
      <c r="AM33">
        <f t="shared" si="6"/>
        <v>11</v>
      </c>
      <c r="AN33">
        <f t="shared" si="6"/>
        <v>8</v>
      </c>
      <c r="AO33">
        <f t="shared" si="6"/>
        <v>9</v>
      </c>
      <c r="AP33">
        <f t="shared" si="6"/>
        <v>12</v>
      </c>
      <c r="AQ33">
        <f t="shared" si="6"/>
        <v>0</v>
      </c>
      <c r="AR33">
        <f t="shared" si="6"/>
        <v>11</v>
      </c>
      <c r="AS33">
        <f xml:space="preserve"> SUM(B33:AR33)</f>
        <v>330</v>
      </c>
    </row>
    <row r="34" spans="1:46">
      <c r="A34" t="s">
        <v>45</v>
      </c>
      <c r="B34">
        <f t="shared" ref="B34:K34" si="7">COUNTIF(B14:B31,"n")</f>
        <v>0</v>
      </c>
      <c r="C34">
        <f t="shared" si="7"/>
        <v>2</v>
      </c>
      <c r="D34">
        <f t="shared" si="7"/>
        <v>0</v>
      </c>
      <c r="E34">
        <f t="shared" si="7"/>
        <v>0</v>
      </c>
      <c r="F34">
        <f t="shared" si="7"/>
        <v>0</v>
      </c>
      <c r="G34">
        <f t="shared" si="7"/>
        <v>0</v>
      </c>
      <c r="H34">
        <f t="shared" si="7"/>
        <v>0</v>
      </c>
      <c r="I34">
        <f t="shared" si="7"/>
        <v>0</v>
      </c>
      <c r="J34">
        <f t="shared" si="7"/>
        <v>0</v>
      </c>
      <c r="K34">
        <f t="shared" si="7"/>
        <v>0</v>
      </c>
      <c r="U34">
        <f t="shared" ref="U34:AR34" si="8">COUNTIF(U14:U31,"n")</f>
        <v>0</v>
      </c>
      <c r="V34">
        <f t="shared" si="8"/>
        <v>0</v>
      </c>
      <c r="W34">
        <f t="shared" si="8"/>
        <v>0</v>
      </c>
      <c r="X34">
        <f t="shared" si="8"/>
        <v>0</v>
      </c>
      <c r="Y34">
        <f t="shared" si="8"/>
        <v>0</v>
      </c>
      <c r="Z34">
        <f t="shared" si="8"/>
        <v>0</v>
      </c>
      <c r="AA34">
        <f t="shared" si="8"/>
        <v>0</v>
      </c>
      <c r="AB34">
        <f t="shared" si="8"/>
        <v>0</v>
      </c>
      <c r="AC34">
        <f t="shared" si="8"/>
        <v>0</v>
      </c>
      <c r="AD34">
        <f t="shared" si="8"/>
        <v>0</v>
      </c>
      <c r="AE34">
        <f t="shared" si="8"/>
        <v>0</v>
      </c>
      <c r="AF34">
        <f t="shared" si="8"/>
        <v>0</v>
      </c>
      <c r="AG34">
        <f t="shared" si="8"/>
        <v>0</v>
      </c>
      <c r="AH34">
        <f t="shared" si="8"/>
        <v>0</v>
      </c>
      <c r="AI34">
        <f t="shared" si="8"/>
        <v>0</v>
      </c>
      <c r="AJ34">
        <f t="shared" si="8"/>
        <v>0</v>
      </c>
      <c r="AK34">
        <f t="shared" si="8"/>
        <v>0</v>
      </c>
      <c r="AL34">
        <f t="shared" si="8"/>
        <v>0</v>
      </c>
      <c r="AM34">
        <f t="shared" si="8"/>
        <v>0</v>
      </c>
      <c r="AN34">
        <f t="shared" si="8"/>
        <v>0</v>
      </c>
      <c r="AO34">
        <f t="shared" si="8"/>
        <v>0</v>
      </c>
      <c r="AP34">
        <f t="shared" si="8"/>
        <v>0</v>
      </c>
      <c r="AQ34">
        <f t="shared" si="8"/>
        <v>0</v>
      </c>
      <c r="AR34">
        <f t="shared" si="8"/>
        <v>0</v>
      </c>
      <c r="AS34">
        <f>SUM(B34:AR34)</f>
        <v>2</v>
      </c>
    </row>
    <row r="35" spans="1:46">
      <c r="A35" t="s">
        <v>48</v>
      </c>
      <c r="B35">
        <f t="shared" ref="B35:K35" si="9">COUNTIF(B14:B31,"e")</f>
        <v>2</v>
      </c>
      <c r="C35">
        <f t="shared" si="9"/>
        <v>3</v>
      </c>
      <c r="D35">
        <f t="shared" si="9"/>
        <v>2</v>
      </c>
      <c r="E35">
        <f t="shared" si="9"/>
        <v>4</v>
      </c>
      <c r="F35">
        <f t="shared" si="9"/>
        <v>3</v>
      </c>
      <c r="G35">
        <f t="shared" si="9"/>
        <v>3</v>
      </c>
      <c r="H35">
        <f t="shared" si="9"/>
        <v>6</v>
      </c>
      <c r="I35">
        <f t="shared" si="9"/>
        <v>6</v>
      </c>
      <c r="J35">
        <f t="shared" si="9"/>
        <v>3</v>
      </c>
      <c r="K35">
        <f t="shared" si="9"/>
        <v>3</v>
      </c>
      <c r="U35">
        <f t="shared" ref="U35:AR35" si="10">COUNTIF(U14:U31,"e")</f>
        <v>4</v>
      </c>
      <c r="V35">
        <f t="shared" si="10"/>
        <v>3</v>
      </c>
      <c r="W35">
        <f t="shared" si="10"/>
        <v>3</v>
      </c>
      <c r="X35">
        <f t="shared" si="10"/>
        <v>3</v>
      </c>
      <c r="Y35">
        <f t="shared" si="10"/>
        <v>3</v>
      </c>
      <c r="Z35">
        <f t="shared" si="10"/>
        <v>2</v>
      </c>
      <c r="AA35">
        <f t="shared" si="10"/>
        <v>3</v>
      </c>
      <c r="AB35">
        <f t="shared" si="10"/>
        <v>3</v>
      </c>
      <c r="AC35">
        <f t="shared" si="10"/>
        <v>3</v>
      </c>
      <c r="AD35">
        <f t="shared" si="10"/>
        <v>4</v>
      </c>
      <c r="AE35">
        <f t="shared" si="10"/>
        <v>3</v>
      </c>
      <c r="AF35">
        <f t="shared" si="10"/>
        <v>2</v>
      </c>
      <c r="AG35">
        <f t="shared" si="10"/>
        <v>7</v>
      </c>
      <c r="AH35">
        <f t="shared" si="10"/>
        <v>3</v>
      </c>
      <c r="AI35">
        <f t="shared" si="10"/>
        <v>3</v>
      </c>
      <c r="AJ35">
        <f t="shared" si="10"/>
        <v>3</v>
      </c>
      <c r="AK35">
        <f t="shared" si="10"/>
        <v>2</v>
      </c>
      <c r="AL35">
        <f t="shared" si="10"/>
        <v>5</v>
      </c>
      <c r="AM35">
        <f t="shared" si="10"/>
        <v>3</v>
      </c>
      <c r="AN35">
        <f t="shared" si="10"/>
        <v>3</v>
      </c>
      <c r="AO35">
        <f t="shared" si="10"/>
        <v>5</v>
      </c>
      <c r="AP35">
        <f t="shared" si="10"/>
        <v>2</v>
      </c>
      <c r="AQ35">
        <f t="shared" si="10"/>
        <v>0</v>
      </c>
      <c r="AR35">
        <f t="shared" si="10"/>
        <v>3</v>
      </c>
      <c r="AS35">
        <f>SUM(B35:AR35)</f>
        <v>110</v>
      </c>
    </row>
    <row r="36" spans="1:46">
      <c r="A36" t="s">
        <v>77</v>
      </c>
      <c r="B36">
        <f t="shared" ref="B36:K36" si="11">COUNTIF(B14:B31,"ok")</f>
        <v>1</v>
      </c>
      <c r="C36">
        <f t="shared" si="11"/>
        <v>1</v>
      </c>
      <c r="D36">
        <f t="shared" si="11"/>
        <v>0</v>
      </c>
      <c r="E36">
        <f t="shared" si="11"/>
        <v>2</v>
      </c>
      <c r="F36">
        <f t="shared" si="11"/>
        <v>1</v>
      </c>
      <c r="G36">
        <f t="shared" si="11"/>
        <v>0</v>
      </c>
      <c r="H36">
        <f t="shared" si="11"/>
        <v>0</v>
      </c>
      <c r="I36">
        <f t="shared" si="11"/>
        <v>1</v>
      </c>
      <c r="J36">
        <f t="shared" si="11"/>
        <v>1</v>
      </c>
      <c r="K36">
        <f t="shared" si="11"/>
        <v>1</v>
      </c>
      <c r="U36">
        <f t="shared" ref="U36:AR36" si="12">COUNTIF(U14:U31,"ok")</f>
        <v>0</v>
      </c>
      <c r="V36">
        <f t="shared" si="12"/>
        <v>0</v>
      </c>
      <c r="W36">
        <f t="shared" si="12"/>
        <v>2</v>
      </c>
      <c r="X36">
        <f t="shared" si="12"/>
        <v>0</v>
      </c>
      <c r="Y36">
        <f t="shared" si="12"/>
        <v>0</v>
      </c>
      <c r="Z36">
        <f t="shared" si="12"/>
        <v>1</v>
      </c>
      <c r="AA36">
        <f t="shared" si="12"/>
        <v>0</v>
      </c>
      <c r="AB36">
        <f t="shared" si="12"/>
        <v>0</v>
      </c>
      <c r="AC36">
        <f t="shared" si="12"/>
        <v>0</v>
      </c>
      <c r="AD36">
        <f t="shared" si="12"/>
        <v>0</v>
      </c>
      <c r="AE36">
        <f t="shared" si="12"/>
        <v>3</v>
      </c>
      <c r="AF36">
        <f t="shared" si="12"/>
        <v>1</v>
      </c>
      <c r="AG36">
        <f t="shared" si="12"/>
        <v>1</v>
      </c>
      <c r="AH36">
        <f t="shared" si="12"/>
        <v>0</v>
      </c>
      <c r="AI36">
        <f t="shared" si="12"/>
        <v>0</v>
      </c>
      <c r="AJ36">
        <f t="shared" si="12"/>
        <v>1</v>
      </c>
      <c r="AK36">
        <f t="shared" si="12"/>
        <v>1</v>
      </c>
      <c r="AL36">
        <f t="shared" si="12"/>
        <v>0</v>
      </c>
      <c r="AM36">
        <f t="shared" si="12"/>
        <v>0</v>
      </c>
      <c r="AN36">
        <f t="shared" si="12"/>
        <v>3</v>
      </c>
      <c r="AO36">
        <f t="shared" si="12"/>
        <v>0</v>
      </c>
      <c r="AP36">
        <f t="shared" si="12"/>
        <v>0</v>
      </c>
      <c r="AQ36">
        <f t="shared" si="12"/>
        <v>0</v>
      </c>
      <c r="AR36">
        <f t="shared" si="12"/>
        <v>0</v>
      </c>
      <c r="AS36">
        <f>SUM(B36:AR36)</f>
        <v>21</v>
      </c>
    </row>
    <row r="37" spans="1:46">
      <c r="A37" t="s">
        <v>78</v>
      </c>
      <c r="B37">
        <f t="shared" ref="B37:K37" si="13" xml:space="preserve"> B33/(B33+B34)*100</f>
        <v>100</v>
      </c>
      <c r="C37">
        <f t="shared" si="13"/>
        <v>80</v>
      </c>
      <c r="D37">
        <f t="shared" si="13"/>
        <v>100</v>
      </c>
      <c r="E37">
        <f t="shared" si="13"/>
        <v>100</v>
      </c>
      <c r="F37">
        <f t="shared" si="13"/>
        <v>100</v>
      </c>
      <c r="G37">
        <f t="shared" si="13"/>
        <v>100</v>
      </c>
      <c r="H37">
        <f t="shared" si="13"/>
        <v>100</v>
      </c>
      <c r="I37">
        <f t="shared" si="13"/>
        <v>100</v>
      </c>
      <c r="J37">
        <f t="shared" si="13"/>
        <v>100</v>
      </c>
      <c r="K37">
        <f t="shared" si="13"/>
        <v>100</v>
      </c>
      <c r="U37">
        <f t="shared" ref="U37:AA37" si="14" xml:space="preserve"> U33/(U33+U34)*100</f>
        <v>100</v>
      </c>
      <c r="V37">
        <f t="shared" si="14"/>
        <v>100</v>
      </c>
      <c r="W37">
        <f t="shared" si="14"/>
        <v>100</v>
      </c>
      <c r="X37">
        <f t="shared" si="14"/>
        <v>100</v>
      </c>
      <c r="Y37">
        <f t="shared" si="14"/>
        <v>100</v>
      </c>
      <c r="Z37">
        <f t="shared" si="14"/>
        <v>100</v>
      </c>
      <c r="AA37">
        <f t="shared" si="14"/>
        <v>100</v>
      </c>
      <c r="AB37">
        <f t="shared" ref="AB37:AR37" si="15">AB33/(AB33+AB34)*100</f>
        <v>100</v>
      </c>
      <c r="AC37">
        <f t="shared" si="15"/>
        <v>100</v>
      </c>
      <c r="AD37">
        <f t="shared" si="15"/>
        <v>100</v>
      </c>
      <c r="AE37">
        <f t="shared" si="15"/>
        <v>100</v>
      </c>
      <c r="AF37">
        <f t="shared" si="15"/>
        <v>100</v>
      </c>
      <c r="AG37">
        <f t="shared" si="15"/>
        <v>100</v>
      </c>
      <c r="AH37">
        <f t="shared" si="15"/>
        <v>100</v>
      </c>
      <c r="AI37">
        <f t="shared" si="15"/>
        <v>100</v>
      </c>
      <c r="AJ37" s="15">
        <f t="shared" si="15"/>
        <v>100</v>
      </c>
      <c r="AK37" s="15">
        <f t="shared" si="15"/>
        <v>100</v>
      </c>
      <c r="AL37" s="15">
        <f t="shared" si="15"/>
        <v>100</v>
      </c>
      <c r="AM37" s="15">
        <f t="shared" si="15"/>
        <v>100</v>
      </c>
      <c r="AN37" s="15">
        <f t="shared" si="15"/>
        <v>100</v>
      </c>
      <c r="AO37" s="15">
        <f t="shared" si="15"/>
        <v>100</v>
      </c>
      <c r="AP37" s="15">
        <f t="shared" si="15"/>
        <v>100</v>
      </c>
      <c r="AQ37" s="15" t="e">
        <f t="shared" si="15"/>
        <v>#DIV/0!</v>
      </c>
      <c r="AR37" s="15">
        <f t="shared" si="15"/>
        <v>100</v>
      </c>
      <c r="AS37" s="16">
        <f xml:space="preserve"> AS33/(AS33+AS34)*100</f>
        <v>99.397590361445793</v>
      </c>
      <c r="AT37" s="16"/>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10</vt:i4>
      </vt:variant>
    </vt:vector>
  </HeadingPairs>
  <TitlesOfParts>
    <vt:vector size="10" baseType="lpstr">
      <vt:lpstr>2014-07-15</vt:lpstr>
      <vt:lpstr>2014-07-29</vt:lpstr>
      <vt:lpstr>2014-07-29-1</vt:lpstr>
      <vt:lpstr>2014-08-22</vt:lpstr>
      <vt:lpstr>2014-08-22-1</vt:lpstr>
      <vt:lpstr>2014-08-22-3</vt:lpstr>
      <vt:lpstr>2015-05-26</vt:lpstr>
      <vt:lpstr>2015-06-25</vt:lpstr>
      <vt:lpstr>2015-07-15</vt:lpstr>
      <vt:lpstr>2015-08-18</vt:lpstr>
    </vt:vector>
  </TitlesOfParts>
  <Company>University of Victoria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Ariel Merriam</dc:creator>
  <cp:lastModifiedBy>Jordan Stanger-Ross</cp:lastModifiedBy>
  <dcterms:created xsi:type="dcterms:W3CDTF">2015-07-02T18:48:02Z</dcterms:created>
  <dcterms:modified xsi:type="dcterms:W3CDTF">2020-07-23T15:45:30Z</dcterms:modified>
</cp:coreProperties>
</file>